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ones\Desktop\TRIM\Responses\"/>
    </mc:Choice>
  </mc:AlternateContent>
  <xr:revisionPtr revIDLastSave="0" documentId="8_{2F7AB8C4-9A94-4D04-A44F-9D1A40B35321}" xr6:coauthVersionLast="47" xr6:coauthVersionMax="47" xr10:uidLastSave="{00000000-0000-0000-0000-000000000000}"/>
  <bookViews>
    <workbookView xWindow="-103" yWindow="-103" windowWidth="19543" windowHeight="12497" tabRatio="763" xr2:uid="{00000000-000D-0000-FFFF-FFFF00000000}"/>
  </bookViews>
  <sheets>
    <sheet name="5 Year Master" sheetId="6" r:id="rId1"/>
    <sheet name="Sched A - 2024 M.A Under 750k" sheetId="1" r:id="rId2"/>
    <sheet name="Sched A - 2024 M.A. Over 750k" sheetId="2" r:id="rId3"/>
    <sheet name="Sched B - Under 750k" sheetId="3" r:id="rId4"/>
    <sheet name="Sched B - Over 750k" sheetId="4" r:id="rId5"/>
  </sheets>
  <definedNames>
    <definedName name="_xlnm._FilterDatabase" localSheetId="0" hidden="1">'5 Year Master'!$A$3:$AT$704</definedName>
    <definedName name="_Order1" localSheetId="0" hidden="1">255</definedName>
    <definedName name="distribution" localSheetId="0">'5 Year Master'!#REF!</definedName>
    <definedName name="Generation" localSheetId="0">'5 Year Master'!#REF!</definedName>
    <definedName name="HDR" localSheetId="0">'5 Year Master'!#REF!</definedName>
    <definedName name="HDR">#REF!</definedName>
    <definedName name="Holyrood_without_LC" localSheetId="0">'5 Year Master'!#REF!</definedName>
    <definedName name="INformation_Systems" localSheetId="0">'5 Year Master'!#REF!</definedName>
    <definedName name="OVERVIEW" localSheetId="0">'5 Year Master'!#REF!</definedName>
    <definedName name="OVERVIEW">#REF!</definedName>
    <definedName name="_xlnm.Print_Area" localSheetId="0">'5 Year Master'!$A$3:$AB$308</definedName>
    <definedName name="_xlnm.Print_Titles" localSheetId="0">'5 Year Master'!#REF!</definedName>
    <definedName name="Properties" localSheetId="0">'5 Year Master'!#REF!</definedName>
    <definedName name="Telecontrol" localSheetId="0">'5 Year Master'!#REF!</definedName>
    <definedName name="Terminals" localSheetId="0">'5 Year Master'!#REF!</definedName>
    <definedName name="TOOLS" localSheetId="0">#REF!</definedName>
    <definedName name="TOOLS">#REF!</definedName>
    <definedName name="TOTAL" localSheetId="0">'5 Year Master'!$M$3:$AB$308</definedName>
    <definedName name="TOTAL">#REF!</definedName>
    <definedName name="Transmission" localSheetId="0">'5 Year Master'!#REF!</definedName>
    <definedName name="Twenty_year_plan" localSheetId="0">'5 Year Master'!#REF!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704" i="6" l="1"/>
  <c r="AA704" i="6"/>
  <c r="Z704" i="6"/>
  <c r="AB703" i="6"/>
  <c r="AA703" i="6"/>
  <c r="Z703" i="6"/>
  <c r="AB702" i="6"/>
  <c r="AA702" i="6"/>
  <c r="Z702" i="6"/>
  <c r="AB701" i="6"/>
  <c r="AA701" i="6"/>
  <c r="Z701" i="6"/>
  <c r="AB700" i="6"/>
  <c r="AA700" i="6"/>
  <c r="Z700" i="6"/>
  <c r="AB699" i="6"/>
  <c r="AA699" i="6"/>
  <c r="Z699" i="6"/>
  <c r="AB698" i="6"/>
  <c r="AA698" i="6"/>
  <c r="Z698" i="6"/>
  <c r="AB697" i="6"/>
  <c r="AA697" i="6"/>
  <c r="Z697" i="6"/>
  <c r="AB696" i="6"/>
  <c r="AA696" i="6"/>
  <c r="Z696" i="6"/>
  <c r="AB695" i="6"/>
  <c r="AA695" i="6"/>
  <c r="Z695" i="6"/>
  <c r="AB694" i="6"/>
  <c r="AA694" i="6"/>
  <c r="Z694" i="6"/>
  <c r="AB693" i="6"/>
  <c r="AA693" i="6"/>
  <c r="Z693" i="6"/>
  <c r="AB692" i="6"/>
  <c r="AA692" i="6"/>
  <c r="Z692" i="6"/>
  <c r="AB691" i="6"/>
  <c r="AA691" i="6"/>
  <c r="Z691" i="6"/>
  <c r="AB690" i="6"/>
  <c r="AA690" i="6"/>
  <c r="Z690" i="6"/>
  <c r="AB689" i="6"/>
  <c r="AA689" i="6"/>
  <c r="Z689" i="6"/>
  <c r="AB688" i="6"/>
  <c r="AA688" i="6"/>
  <c r="Z688" i="6"/>
  <c r="AB687" i="6"/>
  <c r="AA687" i="6"/>
  <c r="Z687" i="6"/>
  <c r="AB686" i="6"/>
  <c r="AA686" i="6"/>
  <c r="Z686" i="6"/>
  <c r="AB685" i="6"/>
  <c r="AA685" i="6"/>
  <c r="Z685" i="6"/>
  <c r="AB684" i="6"/>
  <c r="AA684" i="6"/>
  <c r="Z684" i="6"/>
  <c r="AB683" i="6"/>
  <c r="AA683" i="6"/>
  <c r="Z683" i="6"/>
  <c r="AB682" i="6"/>
  <c r="AA682" i="6"/>
  <c r="Z682" i="6"/>
  <c r="AB681" i="6"/>
  <c r="AA681" i="6"/>
  <c r="Z681" i="6"/>
  <c r="AB680" i="6"/>
  <c r="AA680" i="6"/>
  <c r="Z680" i="6"/>
  <c r="AB679" i="6"/>
  <c r="AA679" i="6"/>
  <c r="Z679" i="6"/>
  <c r="AB678" i="6"/>
  <c r="AA678" i="6"/>
  <c r="Z678" i="6"/>
  <c r="AB677" i="6"/>
  <c r="AA677" i="6"/>
  <c r="Z677" i="6"/>
  <c r="AB676" i="6"/>
  <c r="AA676" i="6"/>
  <c r="Z676" i="6"/>
  <c r="AB675" i="6"/>
  <c r="AA675" i="6"/>
  <c r="Z675" i="6"/>
  <c r="AB674" i="6"/>
  <c r="AA674" i="6"/>
  <c r="Z674" i="6"/>
  <c r="AB673" i="6"/>
  <c r="AA673" i="6"/>
  <c r="Z673" i="6"/>
  <c r="AB672" i="6"/>
  <c r="AA672" i="6"/>
  <c r="Z672" i="6"/>
  <c r="J672" i="6"/>
  <c r="AB671" i="6"/>
  <c r="AA671" i="6"/>
  <c r="Z671" i="6"/>
  <c r="J671" i="6"/>
  <c r="AB670" i="6"/>
  <c r="AA670" i="6"/>
  <c r="Z670" i="6"/>
  <c r="J670" i="6"/>
  <c r="AB669" i="6"/>
  <c r="AA669" i="6"/>
  <c r="Z669" i="6"/>
  <c r="J669" i="6"/>
  <c r="AB668" i="6"/>
  <c r="AA668" i="6"/>
  <c r="Z668" i="6"/>
  <c r="J668" i="6"/>
  <c r="AB667" i="6"/>
  <c r="AA667" i="6"/>
  <c r="Z667" i="6"/>
  <c r="J667" i="6"/>
  <c r="AB666" i="6"/>
  <c r="AA666" i="6"/>
  <c r="Z666" i="6"/>
  <c r="J666" i="6"/>
  <c r="AB665" i="6"/>
  <c r="AA665" i="6"/>
  <c r="Z665" i="6"/>
  <c r="J665" i="6"/>
  <c r="AB664" i="6"/>
  <c r="AA664" i="6"/>
  <c r="Z664" i="6"/>
  <c r="J664" i="6"/>
  <c r="AB663" i="6"/>
  <c r="AA663" i="6"/>
  <c r="Z663" i="6"/>
  <c r="J663" i="6"/>
  <c r="AB662" i="6"/>
  <c r="AA662" i="6"/>
  <c r="Z662" i="6"/>
  <c r="J662" i="6"/>
  <c r="AB661" i="6"/>
  <c r="AA661" i="6"/>
  <c r="Z661" i="6"/>
  <c r="J661" i="6"/>
  <c r="AB660" i="6"/>
  <c r="AA660" i="6"/>
  <c r="Z660" i="6"/>
  <c r="J660" i="6"/>
  <c r="AB659" i="6"/>
  <c r="AA659" i="6"/>
  <c r="Z659" i="6"/>
  <c r="J659" i="6"/>
  <c r="AB658" i="6"/>
  <c r="AA658" i="6"/>
  <c r="Z658" i="6"/>
  <c r="J658" i="6"/>
  <c r="AB657" i="6"/>
  <c r="AA657" i="6"/>
  <c r="Z657" i="6"/>
  <c r="J657" i="6"/>
  <c r="AB656" i="6"/>
  <c r="AA656" i="6"/>
  <c r="Z656" i="6"/>
  <c r="J656" i="6"/>
  <c r="AB655" i="6"/>
  <c r="AA655" i="6"/>
  <c r="Z655" i="6"/>
  <c r="J655" i="6"/>
  <c r="AB654" i="6"/>
  <c r="AA654" i="6"/>
  <c r="Z654" i="6"/>
  <c r="J654" i="6"/>
  <c r="AB653" i="6"/>
  <c r="AA653" i="6"/>
  <c r="Z653" i="6"/>
  <c r="J653" i="6"/>
  <c r="AB652" i="6"/>
  <c r="AA652" i="6"/>
  <c r="Z652" i="6"/>
  <c r="J652" i="6"/>
  <c r="AB651" i="6"/>
  <c r="AA651" i="6"/>
  <c r="Z651" i="6"/>
  <c r="J651" i="6"/>
  <c r="AB650" i="6"/>
  <c r="AA650" i="6"/>
  <c r="Z650" i="6"/>
  <c r="J650" i="6"/>
  <c r="AB649" i="6"/>
  <c r="AA649" i="6"/>
  <c r="Z649" i="6"/>
  <c r="J649" i="6"/>
  <c r="AB648" i="6"/>
  <c r="AA648" i="6"/>
  <c r="Z648" i="6"/>
  <c r="J648" i="6"/>
  <c r="AB647" i="6"/>
  <c r="AA647" i="6"/>
  <c r="Z647" i="6"/>
  <c r="J647" i="6"/>
  <c r="AB646" i="6"/>
  <c r="AA646" i="6"/>
  <c r="Z646" i="6"/>
  <c r="J646" i="6"/>
  <c r="AB645" i="6"/>
  <c r="AA645" i="6"/>
  <c r="Z645" i="6"/>
  <c r="J645" i="6"/>
  <c r="AB644" i="6"/>
  <c r="AA644" i="6"/>
  <c r="Z644" i="6"/>
  <c r="J644" i="6"/>
  <c r="AB643" i="6"/>
  <c r="AA643" i="6"/>
  <c r="Z643" i="6"/>
  <c r="J643" i="6"/>
  <c r="AA642" i="6"/>
  <c r="J642" i="6"/>
  <c r="AG641" i="6"/>
  <c r="AA641" i="6"/>
  <c r="J641" i="6"/>
  <c r="AG640" i="6"/>
  <c r="AA640" i="6"/>
  <c r="J640" i="6"/>
  <c r="AG639" i="6"/>
  <c r="AA639" i="6"/>
  <c r="J639" i="6"/>
  <c r="AG638" i="6"/>
  <c r="AA638" i="6"/>
  <c r="J638" i="6"/>
  <c r="AA637" i="6"/>
  <c r="AG637" i="6" s="1"/>
  <c r="J637" i="6"/>
  <c r="AA636" i="6"/>
  <c r="AG636" i="6" s="1"/>
  <c r="J636" i="6"/>
  <c r="AA635" i="6"/>
  <c r="AG635" i="6" s="1"/>
  <c r="J635" i="6"/>
  <c r="AA634" i="6"/>
  <c r="AG634" i="6" s="1"/>
  <c r="J634" i="6"/>
  <c r="AG633" i="6"/>
  <c r="AA633" i="6"/>
  <c r="J633" i="6"/>
  <c r="AA632" i="6"/>
  <c r="AG632" i="6" s="1"/>
  <c r="J632" i="6"/>
  <c r="AG631" i="6"/>
  <c r="AA631" i="6"/>
  <c r="J631" i="6"/>
  <c r="AA630" i="6"/>
  <c r="AG630" i="6" s="1"/>
  <c r="J630" i="6"/>
  <c r="AA629" i="6"/>
  <c r="AG629" i="6" s="1"/>
  <c r="J629" i="6"/>
  <c r="AA628" i="6"/>
  <c r="AG628" i="6" s="1"/>
  <c r="J628" i="6"/>
  <c r="AA627" i="6"/>
  <c r="AG627" i="6" s="1"/>
  <c r="J627" i="6"/>
  <c r="AA626" i="6"/>
  <c r="AG626" i="6" s="1"/>
  <c r="J626" i="6"/>
  <c r="AA625" i="6"/>
  <c r="AG625" i="6" s="1"/>
  <c r="J625" i="6"/>
  <c r="AA624" i="6"/>
  <c r="AG624" i="6" s="1"/>
  <c r="J624" i="6"/>
  <c r="AA623" i="6"/>
  <c r="AG623" i="6" s="1"/>
  <c r="J623" i="6"/>
  <c r="AG622" i="6"/>
  <c r="AA622" i="6"/>
  <c r="J622" i="6"/>
  <c r="AA621" i="6"/>
  <c r="AG621" i="6" s="1"/>
  <c r="J621" i="6"/>
  <c r="AA620" i="6"/>
  <c r="AG620" i="6" s="1"/>
  <c r="J620" i="6"/>
  <c r="AA619" i="6"/>
  <c r="AG619" i="6" s="1"/>
  <c r="J619" i="6"/>
  <c r="AA618" i="6"/>
  <c r="AG618" i="6" s="1"/>
  <c r="J618" i="6"/>
  <c r="AG617" i="6"/>
  <c r="AA617" i="6"/>
  <c r="J617" i="6"/>
  <c r="AA616" i="6"/>
  <c r="AG616" i="6" s="1"/>
  <c r="J616" i="6"/>
  <c r="AA615" i="6"/>
  <c r="AG615" i="6" s="1"/>
  <c r="J615" i="6"/>
  <c r="AA614" i="6"/>
  <c r="AG614" i="6" s="1"/>
  <c r="J614" i="6"/>
  <c r="AA613" i="6"/>
  <c r="AG613" i="6" s="1"/>
  <c r="J613" i="6"/>
  <c r="AA612" i="6"/>
  <c r="AG612" i="6" s="1"/>
  <c r="J612" i="6"/>
  <c r="AA611" i="6"/>
  <c r="AG611" i="6" s="1"/>
  <c r="J611" i="6"/>
  <c r="AA610" i="6"/>
  <c r="AG610" i="6" s="1"/>
  <c r="J610" i="6"/>
  <c r="AA609" i="6"/>
  <c r="AG609" i="6" s="1"/>
  <c r="J609" i="6"/>
  <c r="AA608" i="6"/>
  <c r="AG608" i="6" s="1"/>
  <c r="J608" i="6"/>
  <c r="AA607" i="6"/>
  <c r="AG607" i="6" s="1"/>
  <c r="J607" i="6"/>
  <c r="AA606" i="6"/>
  <c r="AG606" i="6" s="1"/>
  <c r="J606" i="6"/>
  <c r="AA605" i="6"/>
  <c r="AG605" i="6" s="1"/>
  <c r="J605" i="6"/>
  <c r="AA604" i="6"/>
  <c r="AG604" i="6" s="1"/>
  <c r="J604" i="6"/>
  <c r="AA603" i="6"/>
  <c r="AG603" i="6" s="1"/>
  <c r="J603" i="6"/>
  <c r="AA602" i="6"/>
  <c r="AG602" i="6" s="1"/>
  <c r="J602" i="6"/>
  <c r="AA601" i="6"/>
  <c r="AG601" i="6" s="1"/>
  <c r="J601" i="6"/>
  <c r="AA600" i="6"/>
  <c r="AG600" i="6" s="1"/>
  <c r="J600" i="6"/>
  <c r="AA599" i="6"/>
  <c r="AG599" i="6" s="1"/>
  <c r="J599" i="6"/>
  <c r="AA598" i="6"/>
  <c r="AG598" i="6" s="1"/>
  <c r="J598" i="6"/>
  <c r="AA597" i="6"/>
  <c r="AG597" i="6" s="1"/>
  <c r="J597" i="6"/>
  <c r="AA596" i="6"/>
  <c r="AG596" i="6" s="1"/>
  <c r="J596" i="6"/>
  <c r="AA595" i="6"/>
  <c r="AG595" i="6" s="1"/>
  <c r="J595" i="6"/>
  <c r="AA594" i="6"/>
  <c r="AG594" i="6" s="1"/>
  <c r="J594" i="6"/>
  <c r="AA593" i="6"/>
  <c r="AG593" i="6" s="1"/>
  <c r="J593" i="6"/>
  <c r="AA592" i="6"/>
  <c r="AG592" i="6" s="1"/>
  <c r="J592" i="6"/>
  <c r="AA591" i="6"/>
  <c r="AG591" i="6" s="1"/>
  <c r="J591" i="6"/>
  <c r="AA590" i="6"/>
  <c r="AG590" i="6" s="1"/>
  <c r="Z590" i="6"/>
  <c r="J590" i="6"/>
  <c r="AB589" i="6"/>
  <c r="AA589" i="6"/>
  <c r="AG589" i="6" s="1"/>
  <c r="Z589" i="6"/>
  <c r="J589" i="6"/>
  <c r="AG588" i="6"/>
  <c r="AB588" i="6"/>
  <c r="AA588" i="6"/>
  <c r="Z588" i="6"/>
  <c r="J588" i="6"/>
  <c r="AB587" i="6"/>
  <c r="AA587" i="6"/>
  <c r="AG587" i="6" s="1"/>
  <c r="Z587" i="6"/>
  <c r="J587" i="6"/>
  <c r="AB586" i="6"/>
  <c r="AA586" i="6"/>
  <c r="AG586" i="6" s="1"/>
  <c r="Z586" i="6"/>
  <c r="J586" i="6"/>
  <c r="AB585" i="6"/>
  <c r="AA585" i="6"/>
  <c r="AG585" i="6" s="1"/>
  <c r="Z585" i="6"/>
  <c r="J585" i="6"/>
  <c r="AB584" i="6"/>
  <c r="AA584" i="6"/>
  <c r="AG584" i="6" s="1"/>
  <c r="Z584" i="6"/>
  <c r="J584" i="6"/>
  <c r="AB583" i="6"/>
  <c r="AA583" i="6"/>
  <c r="AG583" i="6" s="1"/>
  <c r="Z583" i="6"/>
  <c r="J583" i="6"/>
  <c r="AB582" i="6"/>
  <c r="AA582" i="6"/>
  <c r="AG582" i="6" s="1"/>
  <c r="Z582" i="6"/>
  <c r="J582" i="6"/>
  <c r="AB581" i="6"/>
  <c r="AA581" i="6"/>
  <c r="AG581" i="6" s="1"/>
  <c r="Z581" i="6"/>
  <c r="J581" i="6"/>
  <c r="AB580" i="6"/>
  <c r="AA580" i="6"/>
  <c r="AG580" i="6" s="1"/>
  <c r="Z580" i="6"/>
  <c r="J580" i="6"/>
  <c r="AB579" i="6"/>
  <c r="AA579" i="6"/>
  <c r="AG579" i="6" s="1"/>
  <c r="Z579" i="6"/>
  <c r="J579" i="6"/>
  <c r="AB578" i="6"/>
  <c r="AA578" i="6"/>
  <c r="AG578" i="6" s="1"/>
  <c r="Z578" i="6"/>
  <c r="J578" i="6"/>
  <c r="AA577" i="6"/>
  <c r="AG577" i="6" s="1"/>
  <c r="Z577" i="6"/>
  <c r="J577" i="6"/>
  <c r="AA576" i="6"/>
  <c r="AG576" i="6" s="1"/>
  <c r="Z576" i="6"/>
  <c r="J576" i="6"/>
  <c r="AA575" i="6"/>
  <c r="AG575" i="6" s="1"/>
  <c r="Z575" i="6"/>
  <c r="J575" i="6"/>
  <c r="AA574" i="6"/>
  <c r="AG574" i="6" s="1"/>
  <c r="Z574" i="6"/>
  <c r="J574" i="6"/>
  <c r="AA573" i="6"/>
  <c r="AG573" i="6" s="1"/>
  <c r="Z573" i="6"/>
  <c r="J573" i="6"/>
  <c r="AA572" i="6"/>
  <c r="AG572" i="6" s="1"/>
  <c r="Z572" i="6"/>
  <c r="J572" i="6"/>
  <c r="AA571" i="6"/>
  <c r="AG571" i="6" s="1"/>
  <c r="Z571" i="6"/>
  <c r="J571" i="6"/>
  <c r="AB570" i="6"/>
  <c r="AA570" i="6"/>
  <c r="AG570" i="6" s="1"/>
  <c r="Z570" i="6"/>
  <c r="J570" i="6"/>
  <c r="AB569" i="6"/>
  <c r="AA569" i="6"/>
  <c r="AG569" i="6" s="1"/>
  <c r="Z569" i="6"/>
  <c r="J569" i="6"/>
  <c r="AB568" i="6"/>
  <c r="AA568" i="6"/>
  <c r="AG568" i="6" s="1"/>
  <c r="Z568" i="6"/>
  <c r="J568" i="6"/>
  <c r="AB567" i="6"/>
  <c r="AA567" i="6"/>
  <c r="AG567" i="6" s="1"/>
  <c r="Z567" i="6"/>
  <c r="J567" i="6"/>
  <c r="AB566" i="6"/>
  <c r="AA566" i="6"/>
  <c r="AG566" i="6" s="1"/>
  <c r="Z566" i="6"/>
  <c r="J566" i="6"/>
  <c r="AB565" i="6"/>
  <c r="AA565" i="6"/>
  <c r="AG565" i="6" s="1"/>
  <c r="Z565" i="6"/>
  <c r="J565" i="6"/>
  <c r="AG564" i="6"/>
  <c r="AB564" i="6"/>
  <c r="AA564" i="6"/>
  <c r="Z564" i="6"/>
  <c r="J564" i="6"/>
  <c r="AB563" i="6"/>
  <c r="AA563" i="6"/>
  <c r="AG563" i="6" s="1"/>
  <c r="Z563" i="6"/>
  <c r="J563" i="6"/>
  <c r="AB562" i="6"/>
  <c r="AA562" i="6"/>
  <c r="AG562" i="6" s="1"/>
  <c r="Z562" i="6"/>
  <c r="J562" i="6"/>
  <c r="AB561" i="6"/>
  <c r="AA561" i="6"/>
  <c r="AG561" i="6" s="1"/>
  <c r="Z561" i="6"/>
  <c r="J561" i="6"/>
  <c r="AB560" i="6"/>
  <c r="AA560" i="6"/>
  <c r="AG560" i="6" s="1"/>
  <c r="Z560" i="6"/>
  <c r="J560" i="6"/>
  <c r="AB559" i="6"/>
  <c r="AA559" i="6"/>
  <c r="AG559" i="6" s="1"/>
  <c r="Z559" i="6"/>
  <c r="J559" i="6"/>
  <c r="AB558" i="6"/>
  <c r="AA558" i="6"/>
  <c r="AG558" i="6" s="1"/>
  <c r="Z558" i="6"/>
  <c r="J558" i="6"/>
  <c r="AB557" i="6"/>
  <c r="AA557" i="6"/>
  <c r="AG557" i="6" s="1"/>
  <c r="Z557" i="6"/>
  <c r="J557" i="6"/>
  <c r="AB556" i="6"/>
  <c r="AA556" i="6"/>
  <c r="AG556" i="6" s="1"/>
  <c r="Z556" i="6"/>
  <c r="J556" i="6"/>
  <c r="AB555" i="6"/>
  <c r="AA555" i="6"/>
  <c r="AG555" i="6" s="1"/>
  <c r="Z555" i="6"/>
  <c r="J555" i="6"/>
  <c r="AB554" i="6"/>
  <c r="AA554" i="6"/>
  <c r="AG554" i="6" s="1"/>
  <c r="Z554" i="6"/>
  <c r="J554" i="6"/>
  <c r="AB553" i="6"/>
  <c r="AA553" i="6"/>
  <c r="AG553" i="6" s="1"/>
  <c r="Z553" i="6"/>
  <c r="J553" i="6"/>
  <c r="AB552" i="6"/>
  <c r="AA552" i="6"/>
  <c r="AG552" i="6" s="1"/>
  <c r="Z552" i="6"/>
  <c r="J552" i="6"/>
  <c r="AB551" i="6"/>
  <c r="AA551" i="6"/>
  <c r="AG551" i="6" s="1"/>
  <c r="Z551" i="6"/>
  <c r="J551" i="6"/>
  <c r="AA550" i="6"/>
  <c r="AG550" i="6" s="1"/>
  <c r="Z550" i="6"/>
  <c r="J550" i="6"/>
  <c r="AA549" i="6"/>
  <c r="AG549" i="6" s="1"/>
  <c r="Z549" i="6"/>
  <c r="J549" i="6"/>
  <c r="AB548" i="6"/>
  <c r="AA548" i="6"/>
  <c r="AG548" i="6" s="1"/>
  <c r="Z548" i="6"/>
  <c r="J548" i="6"/>
  <c r="AG547" i="6"/>
  <c r="AB547" i="6"/>
  <c r="AA547" i="6"/>
  <c r="Z547" i="6"/>
  <c r="J547" i="6"/>
  <c r="AB546" i="6"/>
  <c r="AA546" i="6"/>
  <c r="AG546" i="6" s="1"/>
  <c r="Z546" i="6"/>
  <c r="J546" i="6"/>
  <c r="AB545" i="6"/>
  <c r="AA545" i="6"/>
  <c r="AG545" i="6" s="1"/>
  <c r="Z545" i="6"/>
  <c r="J545" i="6"/>
  <c r="AB544" i="6"/>
  <c r="AA544" i="6"/>
  <c r="AG544" i="6" s="1"/>
  <c r="Z544" i="6"/>
  <c r="J544" i="6"/>
  <c r="AB543" i="6"/>
  <c r="AA543" i="6"/>
  <c r="AG543" i="6" s="1"/>
  <c r="Z543" i="6"/>
  <c r="J543" i="6"/>
  <c r="AB542" i="6"/>
  <c r="AA542" i="6"/>
  <c r="AG542" i="6" s="1"/>
  <c r="Z542" i="6"/>
  <c r="J542" i="6"/>
  <c r="AH541" i="6"/>
  <c r="AF541" i="6"/>
  <c r="AD541" i="6"/>
  <c r="AB541" i="6"/>
  <c r="AA541" i="6"/>
  <c r="S541" i="6" s="1"/>
  <c r="Z541" i="6"/>
  <c r="J541" i="6"/>
  <c r="AH540" i="6"/>
  <c r="AF540" i="6"/>
  <c r="AD540" i="6"/>
  <c r="AG540" i="6" s="1"/>
  <c r="AB540" i="6"/>
  <c r="AA540" i="6"/>
  <c r="S540" i="6" s="1"/>
  <c r="Z540" i="6"/>
  <c r="J540" i="6"/>
  <c r="AH539" i="6"/>
  <c r="AF539" i="6"/>
  <c r="AD539" i="6"/>
  <c r="AB539" i="6"/>
  <c r="AA539" i="6"/>
  <c r="S539" i="6" s="1"/>
  <c r="Z539" i="6"/>
  <c r="J539" i="6"/>
  <c r="AH538" i="6"/>
  <c r="AF538" i="6"/>
  <c r="AD538" i="6"/>
  <c r="AB538" i="6"/>
  <c r="AA538" i="6"/>
  <c r="S538" i="6" s="1"/>
  <c r="Z538" i="6"/>
  <c r="J538" i="6"/>
  <c r="AH537" i="6"/>
  <c r="AF537" i="6"/>
  <c r="AD537" i="6"/>
  <c r="AG537" i="6" s="1"/>
  <c r="AB537" i="6"/>
  <c r="AA537" i="6"/>
  <c r="S537" i="6" s="1"/>
  <c r="Z537" i="6"/>
  <c r="J537" i="6"/>
  <c r="AH536" i="6"/>
  <c r="AF536" i="6"/>
  <c r="AD536" i="6"/>
  <c r="AG536" i="6" s="1"/>
  <c r="AB536" i="6"/>
  <c r="AA536" i="6"/>
  <c r="S536" i="6" s="1"/>
  <c r="Z536" i="6"/>
  <c r="J536" i="6"/>
  <c r="AH535" i="6"/>
  <c r="AF535" i="6"/>
  <c r="AD535" i="6"/>
  <c r="AB535" i="6"/>
  <c r="AA535" i="6"/>
  <c r="S535" i="6" s="1"/>
  <c r="Z535" i="6"/>
  <c r="J535" i="6"/>
  <c r="AH534" i="6"/>
  <c r="AF534" i="6"/>
  <c r="AD534" i="6"/>
  <c r="AG534" i="6" s="1"/>
  <c r="AC534" i="6"/>
  <c r="AB534" i="6"/>
  <c r="AA534" i="6"/>
  <c r="S534" i="6" s="1"/>
  <c r="Z534" i="6"/>
  <c r="J534" i="6"/>
  <c r="AH533" i="6"/>
  <c r="AF533" i="6"/>
  <c r="AD533" i="6"/>
  <c r="AG533" i="6" s="1"/>
  <c r="AC533" i="6"/>
  <c r="AB533" i="6"/>
  <c r="AA533" i="6"/>
  <c r="S533" i="6" s="1"/>
  <c r="Z533" i="6"/>
  <c r="J533" i="6"/>
  <c r="AH532" i="6"/>
  <c r="AF532" i="6"/>
  <c r="AD532" i="6"/>
  <c r="AG532" i="6" s="1"/>
  <c r="AB532" i="6"/>
  <c r="AA532" i="6"/>
  <c r="AC532" i="6" s="1"/>
  <c r="Z532" i="6"/>
  <c r="J532" i="6"/>
  <c r="AH531" i="6"/>
  <c r="AF531" i="6"/>
  <c r="AD531" i="6"/>
  <c r="AG531" i="6" s="1"/>
  <c r="AB531" i="6"/>
  <c r="AA531" i="6"/>
  <c r="S531" i="6" s="1"/>
  <c r="Z531" i="6"/>
  <c r="J531" i="6"/>
  <c r="AH530" i="6"/>
  <c r="AF530" i="6"/>
  <c r="AD530" i="6"/>
  <c r="AB530" i="6"/>
  <c r="AA530" i="6"/>
  <c r="S530" i="6" s="1"/>
  <c r="Z530" i="6"/>
  <c r="J530" i="6"/>
  <c r="AH529" i="6"/>
  <c r="AF529" i="6"/>
  <c r="AD529" i="6"/>
  <c r="AB529" i="6"/>
  <c r="AA529" i="6"/>
  <c r="S529" i="6" s="1"/>
  <c r="Z529" i="6"/>
  <c r="J529" i="6"/>
  <c r="AH528" i="6"/>
  <c r="AF528" i="6"/>
  <c r="AD528" i="6"/>
  <c r="AB528" i="6"/>
  <c r="AA528" i="6"/>
  <c r="AG528" i="6" s="1"/>
  <c r="Z528" i="6"/>
  <c r="J528" i="6"/>
  <c r="AH527" i="6"/>
  <c r="AF527" i="6"/>
  <c r="AD527" i="6"/>
  <c r="AB527" i="6"/>
  <c r="AA527" i="6"/>
  <c r="S527" i="6" s="1"/>
  <c r="Z527" i="6"/>
  <c r="J527" i="6"/>
  <c r="AH526" i="6"/>
  <c r="AF526" i="6"/>
  <c r="AD526" i="6"/>
  <c r="AB526" i="6"/>
  <c r="AA526" i="6"/>
  <c r="S526" i="6" s="1"/>
  <c r="Z526" i="6"/>
  <c r="J526" i="6"/>
  <c r="AH525" i="6"/>
  <c r="AF525" i="6"/>
  <c r="AD525" i="6"/>
  <c r="AB525" i="6"/>
  <c r="AA525" i="6"/>
  <c r="S525" i="6" s="1"/>
  <c r="Z525" i="6"/>
  <c r="J525" i="6"/>
  <c r="AH524" i="6"/>
  <c r="AF524" i="6"/>
  <c r="AD524" i="6"/>
  <c r="AG524" i="6" s="1"/>
  <c r="AB524" i="6"/>
  <c r="AA524" i="6"/>
  <c r="S524" i="6" s="1"/>
  <c r="Z524" i="6"/>
  <c r="J524" i="6"/>
  <c r="AH523" i="6"/>
  <c r="AF523" i="6"/>
  <c r="AD523" i="6"/>
  <c r="AA523" i="6"/>
  <c r="AC523" i="6" s="1"/>
  <c r="Z523" i="6"/>
  <c r="J523" i="6"/>
  <c r="AH522" i="6"/>
  <c r="AF522" i="6"/>
  <c r="AD522" i="6"/>
  <c r="AA522" i="6"/>
  <c r="S522" i="6" s="1"/>
  <c r="Z522" i="6"/>
  <c r="J522" i="6"/>
  <c r="AH521" i="6"/>
  <c r="AF521" i="6"/>
  <c r="AD521" i="6"/>
  <c r="AA521" i="6"/>
  <c r="AC521" i="6" s="1"/>
  <c r="Z521" i="6"/>
  <c r="J521" i="6"/>
  <c r="AH520" i="6"/>
  <c r="AF520" i="6"/>
  <c r="AD520" i="6"/>
  <c r="AA520" i="6"/>
  <c r="S520" i="6" s="1"/>
  <c r="Z520" i="6"/>
  <c r="J520" i="6"/>
  <c r="AH519" i="6"/>
  <c r="AF519" i="6"/>
  <c r="AD519" i="6"/>
  <c r="AA519" i="6"/>
  <c r="AC519" i="6" s="1"/>
  <c r="Z519" i="6"/>
  <c r="J519" i="6"/>
  <c r="AH518" i="6"/>
  <c r="AF518" i="6"/>
  <c r="AD518" i="6"/>
  <c r="AA518" i="6"/>
  <c r="S518" i="6" s="1"/>
  <c r="Z518" i="6"/>
  <c r="J518" i="6"/>
  <c r="AH517" i="6"/>
  <c r="AF517" i="6"/>
  <c r="AD517" i="6"/>
  <c r="AA517" i="6"/>
  <c r="Z517" i="6"/>
  <c r="J517" i="6"/>
  <c r="AH516" i="6"/>
  <c r="AF516" i="6"/>
  <c r="AD516" i="6"/>
  <c r="AA516" i="6"/>
  <c r="AC516" i="6" s="1"/>
  <c r="Z516" i="6"/>
  <c r="J516" i="6"/>
  <c r="AH515" i="6"/>
  <c r="AF515" i="6"/>
  <c r="AD515" i="6"/>
  <c r="AA515" i="6"/>
  <c r="AC515" i="6" s="1"/>
  <c r="Z515" i="6"/>
  <c r="J515" i="6"/>
  <c r="AH514" i="6"/>
  <c r="AF514" i="6"/>
  <c r="AD514" i="6"/>
  <c r="AA514" i="6"/>
  <c r="S514" i="6" s="1"/>
  <c r="Z514" i="6"/>
  <c r="J514" i="6"/>
  <c r="AH513" i="6"/>
  <c r="AF513" i="6"/>
  <c r="AD513" i="6"/>
  <c r="AG513" i="6" s="1"/>
  <c r="AA513" i="6"/>
  <c r="AC513" i="6" s="1"/>
  <c r="Z513" i="6"/>
  <c r="J513" i="6"/>
  <c r="AH512" i="6"/>
  <c r="AF512" i="6"/>
  <c r="AD512" i="6"/>
  <c r="AC512" i="6"/>
  <c r="AA512" i="6"/>
  <c r="S512" i="6" s="1"/>
  <c r="Z512" i="6"/>
  <c r="J512" i="6"/>
  <c r="AH511" i="6"/>
  <c r="AF511" i="6"/>
  <c r="AD511" i="6"/>
  <c r="AA511" i="6"/>
  <c r="AC511" i="6" s="1"/>
  <c r="Z511" i="6"/>
  <c r="J511" i="6"/>
  <c r="AH510" i="6"/>
  <c r="AF510" i="6"/>
  <c r="AD510" i="6"/>
  <c r="AG510" i="6" s="1"/>
  <c r="AA510" i="6"/>
  <c r="S510" i="6" s="1"/>
  <c r="Z510" i="6"/>
  <c r="J510" i="6"/>
  <c r="AH509" i="6"/>
  <c r="AF509" i="6"/>
  <c r="AD509" i="6"/>
  <c r="AA509" i="6"/>
  <c r="Z509" i="6"/>
  <c r="J509" i="6"/>
  <c r="AH508" i="6"/>
  <c r="AF508" i="6"/>
  <c r="AD508" i="6"/>
  <c r="AA508" i="6"/>
  <c r="S508" i="6" s="1"/>
  <c r="Z508" i="6"/>
  <c r="J508" i="6"/>
  <c r="AH507" i="6"/>
  <c r="AF507" i="6"/>
  <c r="AD507" i="6"/>
  <c r="AA507" i="6"/>
  <c r="AC507" i="6" s="1"/>
  <c r="Z507" i="6"/>
  <c r="J507" i="6"/>
  <c r="AH506" i="6"/>
  <c r="AF506" i="6"/>
  <c r="AD506" i="6"/>
  <c r="AA506" i="6"/>
  <c r="S506" i="6" s="1"/>
  <c r="Z506" i="6"/>
  <c r="J506" i="6"/>
  <c r="AH505" i="6"/>
  <c r="AF505" i="6"/>
  <c r="AD505" i="6"/>
  <c r="AA505" i="6"/>
  <c r="AC505" i="6" s="1"/>
  <c r="Z505" i="6"/>
  <c r="J505" i="6"/>
  <c r="AH504" i="6"/>
  <c r="AF504" i="6"/>
  <c r="AD504" i="6"/>
  <c r="AA504" i="6"/>
  <c r="S504" i="6" s="1"/>
  <c r="Z504" i="6"/>
  <c r="J504" i="6"/>
  <c r="AH503" i="6"/>
  <c r="AF503" i="6"/>
  <c r="AD503" i="6"/>
  <c r="AG503" i="6" s="1"/>
  <c r="AA503" i="6"/>
  <c r="AC503" i="6" s="1"/>
  <c r="Z503" i="6"/>
  <c r="J503" i="6"/>
  <c r="AH502" i="6"/>
  <c r="AF502" i="6"/>
  <c r="AD502" i="6"/>
  <c r="AA502" i="6"/>
  <c r="S502" i="6" s="1"/>
  <c r="Z502" i="6"/>
  <c r="J502" i="6"/>
  <c r="AH501" i="6"/>
  <c r="AF501" i="6"/>
  <c r="AD501" i="6"/>
  <c r="AA501" i="6"/>
  <c r="Z501" i="6"/>
  <c r="J501" i="6"/>
  <c r="AH500" i="6"/>
  <c r="AF500" i="6"/>
  <c r="AD500" i="6"/>
  <c r="AA500" i="6"/>
  <c r="S500" i="6" s="1"/>
  <c r="Z500" i="6"/>
  <c r="J500" i="6"/>
  <c r="AH499" i="6"/>
  <c r="AF499" i="6"/>
  <c r="AD499" i="6"/>
  <c r="AA499" i="6"/>
  <c r="AC499" i="6" s="1"/>
  <c r="Z499" i="6"/>
  <c r="J499" i="6"/>
  <c r="AH498" i="6"/>
  <c r="AF498" i="6"/>
  <c r="AD498" i="6"/>
  <c r="AA498" i="6"/>
  <c r="S498" i="6" s="1"/>
  <c r="Z498" i="6"/>
  <c r="J498" i="6"/>
  <c r="AH497" i="6"/>
  <c r="AF497" i="6"/>
  <c r="AD497" i="6"/>
  <c r="AG497" i="6" s="1"/>
  <c r="AA497" i="6"/>
  <c r="AC497" i="6" s="1"/>
  <c r="Z497" i="6"/>
  <c r="J497" i="6"/>
  <c r="AH496" i="6"/>
  <c r="AF496" i="6"/>
  <c r="AD496" i="6"/>
  <c r="AA496" i="6"/>
  <c r="S496" i="6" s="1"/>
  <c r="Z496" i="6"/>
  <c r="J496" i="6"/>
  <c r="AH495" i="6"/>
  <c r="AF495" i="6"/>
  <c r="AD495" i="6"/>
  <c r="AA495" i="6"/>
  <c r="AC495" i="6" s="1"/>
  <c r="Z495" i="6"/>
  <c r="J495" i="6"/>
  <c r="AH494" i="6"/>
  <c r="AF494" i="6"/>
  <c r="AD494" i="6"/>
  <c r="AA494" i="6"/>
  <c r="AC494" i="6" s="1"/>
  <c r="Z494" i="6"/>
  <c r="J494" i="6"/>
  <c r="AH493" i="6"/>
  <c r="AF493" i="6"/>
  <c r="AD493" i="6"/>
  <c r="AA493" i="6"/>
  <c r="Z493" i="6"/>
  <c r="J493" i="6"/>
  <c r="AH492" i="6"/>
  <c r="AF492" i="6"/>
  <c r="AD492" i="6"/>
  <c r="AA492" i="6"/>
  <c r="S492" i="6" s="1"/>
  <c r="Z492" i="6"/>
  <c r="J492" i="6"/>
  <c r="AH491" i="6"/>
  <c r="AF491" i="6"/>
  <c r="AD491" i="6"/>
  <c r="AA491" i="6"/>
  <c r="AC491" i="6" s="1"/>
  <c r="Z491" i="6"/>
  <c r="J491" i="6"/>
  <c r="AH490" i="6"/>
  <c r="AF490" i="6"/>
  <c r="AD490" i="6"/>
  <c r="AA490" i="6"/>
  <c r="S490" i="6" s="1"/>
  <c r="Z490" i="6"/>
  <c r="J490" i="6"/>
  <c r="AH489" i="6"/>
  <c r="AF489" i="6"/>
  <c r="AD489" i="6"/>
  <c r="AA489" i="6"/>
  <c r="AC489" i="6" s="1"/>
  <c r="Z489" i="6"/>
  <c r="J489" i="6"/>
  <c r="AH488" i="6"/>
  <c r="AF488" i="6"/>
  <c r="AD488" i="6"/>
  <c r="AA488" i="6"/>
  <c r="S488" i="6" s="1"/>
  <c r="Z488" i="6"/>
  <c r="J488" i="6"/>
  <c r="AH487" i="6"/>
  <c r="AF487" i="6"/>
  <c r="AD487" i="6"/>
  <c r="AA487" i="6"/>
  <c r="AC487" i="6" s="1"/>
  <c r="Z487" i="6"/>
  <c r="J487" i="6"/>
  <c r="AH486" i="6"/>
  <c r="AF486" i="6"/>
  <c r="AD486" i="6"/>
  <c r="AA486" i="6"/>
  <c r="S486" i="6" s="1"/>
  <c r="Z486" i="6"/>
  <c r="J486" i="6"/>
  <c r="AH485" i="6"/>
  <c r="AF485" i="6"/>
  <c r="AD485" i="6"/>
  <c r="AA485" i="6"/>
  <c r="Z485" i="6"/>
  <c r="J485" i="6"/>
  <c r="AH484" i="6"/>
  <c r="AF484" i="6"/>
  <c r="AD484" i="6"/>
  <c r="AA484" i="6"/>
  <c r="S484" i="6" s="1"/>
  <c r="Z484" i="6"/>
  <c r="J484" i="6"/>
  <c r="AH483" i="6"/>
  <c r="AF483" i="6"/>
  <c r="AD483" i="6"/>
  <c r="AA483" i="6"/>
  <c r="AC483" i="6" s="1"/>
  <c r="Z483" i="6"/>
  <c r="J483" i="6"/>
  <c r="AH482" i="6"/>
  <c r="AF482" i="6"/>
  <c r="AD482" i="6"/>
  <c r="AA482" i="6"/>
  <c r="S482" i="6" s="1"/>
  <c r="Z482" i="6"/>
  <c r="J482" i="6"/>
  <c r="AH481" i="6"/>
  <c r="AF481" i="6"/>
  <c r="AD481" i="6"/>
  <c r="AG481" i="6" s="1"/>
  <c r="AA481" i="6"/>
  <c r="AC481" i="6" s="1"/>
  <c r="Z481" i="6"/>
  <c r="J481" i="6"/>
  <c r="AH480" i="6"/>
  <c r="AF480" i="6"/>
  <c r="AD480" i="6"/>
  <c r="AA480" i="6"/>
  <c r="S480" i="6" s="1"/>
  <c r="Z480" i="6"/>
  <c r="J480" i="6"/>
  <c r="AH479" i="6"/>
  <c r="AF479" i="6"/>
  <c r="AD479" i="6"/>
  <c r="AA479" i="6"/>
  <c r="AC479" i="6" s="1"/>
  <c r="Z479" i="6"/>
  <c r="S479" i="6"/>
  <c r="J479" i="6"/>
  <c r="AH478" i="6"/>
  <c r="AF478" i="6"/>
  <c r="AD478" i="6"/>
  <c r="AA478" i="6"/>
  <c r="S478" i="6" s="1"/>
  <c r="Z478" i="6"/>
  <c r="J478" i="6"/>
  <c r="AH477" i="6"/>
  <c r="AF477" i="6"/>
  <c r="AD477" i="6"/>
  <c r="AA477" i="6"/>
  <c r="Z477" i="6"/>
  <c r="J477" i="6"/>
  <c r="AH476" i="6"/>
  <c r="AF476" i="6"/>
  <c r="AD476" i="6"/>
  <c r="AA476" i="6"/>
  <c r="S476" i="6" s="1"/>
  <c r="Z476" i="6"/>
  <c r="J476" i="6"/>
  <c r="AH475" i="6"/>
  <c r="AF475" i="6"/>
  <c r="AD475" i="6"/>
  <c r="AB475" i="6"/>
  <c r="AA475" i="6"/>
  <c r="S475" i="6" s="1"/>
  <c r="Z475" i="6"/>
  <c r="J475" i="6"/>
  <c r="AH474" i="6"/>
  <c r="AF474" i="6"/>
  <c r="AD474" i="6"/>
  <c r="AA474" i="6"/>
  <c r="AC474" i="6" s="1"/>
  <c r="Z474" i="6"/>
  <c r="J474" i="6"/>
  <c r="AH473" i="6"/>
  <c r="AF473" i="6"/>
  <c r="AD473" i="6"/>
  <c r="AA473" i="6"/>
  <c r="S473" i="6" s="1"/>
  <c r="Z473" i="6"/>
  <c r="J473" i="6"/>
  <c r="AH472" i="6"/>
  <c r="AF472" i="6"/>
  <c r="AD472" i="6"/>
  <c r="AA472" i="6"/>
  <c r="AC472" i="6" s="1"/>
  <c r="Z472" i="6"/>
  <c r="J472" i="6"/>
  <c r="AH471" i="6"/>
  <c r="AF471" i="6"/>
  <c r="AD471" i="6"/>
  <c r="AA471" i="6"/>
  <c r="Z471" i="6"/>
  <c r="J471" i="6"/>
  <c r="AH470" i="6"/>
  <c r="AF470" i="6"/>
  <c r="AD470" i="6"/>
  <c r="AA470" i="6"/>
  <c r="Z470" i="6"/>
  <c r="J470" i="6"/>
  <c r="AH469" i="6"/>
  <c r="AF469" i="6"/>
  <c r="AD469" i="6"/>
  <c r="AA469" i="6"/>
  <c r="S469" i="6" s="1"/>
  <c r="Z469" i="6"/>
  <c r="J469" i="6"/>
  <c r="AH468" i="6"/>
  <c r="AF468" i="6"/>
  <c r="AD468" i="6"/>
  <c r="AC468" i="6"/>
  <c r="AA468" i="6"/>
  <c r="S468" i="6" s="1"/>
  <c r="Z468" i="6"/>
  <c r="J468" i="6"/>
  <c r="AH467" i="6"/>
  <c r="AF467" i="6"/>
  <c r="AD467" i="6"/>
  <c r="AG467" i="6" s="1"/>
  <c r="AC467" i="6"/>
  <c r="AA467" i="6"/>
  <c r="S467" i="6" s="1"/>
  <c r="Z467" i="6"/>
  <c r="J467" i="6"/>
  <c r="AH466" i="6"/>
  <c r="AF466" i="6"/>
  <c r="AD466" i="6"/>
  <c r="AA466" i="6"/>
  <c r="AC466" i="6" s="1"/>
  <c r="Z466" i="6"/>
  <c r="J466" i="6"/>
  <c r="AH465" i="6"/>
  <c r="AF465" i="6"/>
  <c r="AD465" i="6"/>
  <c r="AA465" i="6"/>
  <c r="S465" i="6" s="1"/>
  <c r="Z465" i="6"/>
  <c r="J465" i="6"/>
  <c r="AH464" i="6"/>
  <c r="AF464" i="6"/>
  <c r="AD464" i="6"/>
  <c r="AA464" i="6"/>
  <c r="AC464" i="6" s="1"/>
  <c r="J464" i="6"/>
  <c r="AH463" i="6"/>
  <c r="AF463" i="6"/>
  <c r="AD463" i="6"/>
  <c r="AB463" i="6"/>
  <c r="AA463" i="6"/>
  <c r="S463" i="6" s="1"/>
  <c r="Z463" i="6"/>
  <c r="J463" i="6"/>
  <c r="AH462" i="6"/>
  <c r="AF462" i="6"/>
  <c r="AD462" i="6"/>
  <c r="AA462" i="6"/>
  <c r="Z462" i="6"/>
  <c r="J462" i="6"/>
  <c r="AH461" i="6"/>
  <c r="AF461" i="6"/>
  <c r="AD461" i="6"/>
  <c r="AA461" i="6"/>
  <c r="S461" i="6" s="1"/>
  <c r="Z461" i="6"/>
  <c r="J461" i="6"/>
  <c r="AH460" i="6"/>
  <c r="AF460" i="6"/>
  <c r="AD460" i="6"/>
  <c r="AA460" i="6"/>
  <c r="AC460" i="6" s="1"/>
  <c r="Z460" i="6"/>
  <c r="S460" i="6"/>
  <c r="J460" i="6"/>
  <c r="AH459" i="6"/>
  <c r="AF459" i="6"/>
  <c r="AD459" i="6"/>
  <c r="AA459" i="6"/>
  <c r="S459" i="6" s="1"/>
  <c r="Z459" i="6"/>
  <c r="J459" i="6"/>
  <c r="AH458" i="6"/>
  <c r="AF458" i="6"/>
  <c r="AD458" i="6"/>
  <c r="AA458" i="6"/>
  <c r="AC458" i="6" s="1"/>
  <c r="Z458" i="6"/>
  <c r="J458" i="6"/>
  <c r="AH457" i="6"/>
  <c r="AF457" i="6"/>
  <c r="AD457" i="6"/>
  <c r="AA457" i="6"/>
  <c r="S457" i="6" s="1"/>
  <c r="Z457" i="6"/>
  <c r="J457" i="6"/>
  <c r="AH456" i="6"/>
  <c r="AF456" i="6"/>
  <c r="AD456" i="6"/>
  <c r="AA456" i="6"/>
  <c r="AC456" i="6" s="1"/>
  <c r="Z456" i="6"/>
  <c r="J456" i="6"/>
  <c r="AH455" i="6"/>
  <c r="AF455" i="6"/>
  <c r="AD455" i="6"/>
  <c r="AA455" i="6"/>
  <c r="AC455" i="6" s="1"/>
  <c r="Z455" i="6"/>
  <c r="J455" i="6"/>
  <c r="AH454" i="6"/>
  <c r="AF454" i="6"/>
  <c r="AD454" i="6"/>
  <c r="AA454" i="6"/>
  <c r="Z454" i="6"/>
  <c r="J454" i="6"/>
  <c r="AH453" i="6"/>
  <c r="AF453" i="6"/>
  <c r="AD453" i="6"/>
  <c r="AA453" i="6"/>
  <c r="S453" i="6" s="1"/>
  <c r="Z453" i="6"/>
  <c r="J453" i="6"/>
  <c r="AH452" i="6"/>
  <c r="AF452" i="6"/>
  <c r="AD452" i="6"/>
  <c r="AA452" i="6"/>
  <c r="AC452" i="6" s="1"/>
  <c r="Z452" i="6"/>
  <c r="J452" i="6"/>
  <c r="AH451" i="6"/>
  <c r="AF451" i="6"/>
  <c r="AD451" i="6"/>
  <c r="AA451" i="6"/>
  <c r="S451" i="6" s="1"/>
  <c r="Z451" i="6"/>
  <c r="J451" i="6"/>
  <c r="AH450" i="6"/>
  <c r="AF450" i="6"/>
  <c r="AD450" i="6"/>
  <c r="AA450" i="6"/>
  <c r="AC450" i="6" s="1"/>
  <c r="Z450" i="6"/>
  <c r="J450" i="6"/>
  <c r="AH449" i="6"/>
  <c r="AF449" i="6"/>
  <c r="AD449" i="6"/>
  <c r="AG449" i="6" s="1"/>
  <c r="AC449" i="6"/>
  <c r="AA449" i="6"/>
  <c r="Z449" i="6"/>
  <c r="S449" i="6"/>
  <c r="J449" i="6"/>
  <c r="AH448" i="6"/>
  <c r="AF448" i="6"/>
  <c r="AD448" i="6"/>
  <c r="AA448" i="6"/>
  <c r="AC448" i="6" s="1"/>
  <c r="Z448" i="6"/>
  <c r="J448" i="6"/>
  <c r="AH447" i="6"/>
  <c r="AF447" i="6"/>
  <c r="AD447" i="6"/>
  <c r="AA447" i="6"/>
  <c r="AC447" i="6" s="1"/>
  <c r="Z447" i="6"/>
  <c r="J447" i="6"/>
  <c r="AH446" i="6"/>
  <c r="AF446" i="6"/>
  <c r="AD446" i="6"/>
  <c r="AA446" i="6"/>
  <c r="Z446" i="6"/>
  <c r="J446" i="6"/>
  <c r="AH445" i="6"/>
  <c r="AF445" i="6"/>
  <c r="AD445" i="6"/>
  <c r="AA445" i="6"/>
  <c r="S445" i="6" s="1"/>
  <c r="Z445" i="6"/>
  <c r="J445" i="6"/>
  <c r="AH444" i="6"/>
  <c r="AF444" i="6"/>
  <c r="AD444" i="6"/>
  <c r="AB444" i="6"/>
  <c r="AA444" i="6"/>
  <c r="S444" i="6" s="1"/>
  <c r="Z444" i="6"/>
  <c r="J444" i="6"/>
  <c r="AH443" i="6"/>
  <c r="AF443" i="6"/>
  <c r="AD443" i="6"/>
  <c r="AA443" i="6"/>
  <c r="AC443" i="6" s="1"/>
  <c r="Z443" i="6"/>
  <c r="J443" i="6"/>
  <c r="AH442" i="6"/>
  <c r="AF442" i="6"/>
  <c r="AD442" i="6"/>
  <c r="AB442" i="6"/>
  <c r="AA442" i="6"/>
  <c r="AC442" i="6" s="1"/>
  <c r="Z442" i="6"/>
  <c r="J442" i="6"/>
  <c r="AH441" i="6"/>
  <c r="AF441" i="6"/>
  <c r="AD441" i="6"/>
  <c r="AB441" i="6"/>
  <c r="AA441" i="6"/>
  <c r="Z441" i="6"/>
  <c r="J441" i="6"/>
  <c r="AH440" i="6"/>
  <c r="AF440" i="6"/>
  <c r="AD440" i="6"/>
  <c r="AB440" i="6"/>
  <c r="AA440" i="6"/>
  <c r="AC440" i="6" s="1"/>
  <c r="Z440" i="6"/>
  <c r="J440" i="6"/>
  <c r="AH439" i="6"/>
  <c r="AF439" i="6"/>
  <c r="AD439" i="6"/>
  <c r="AB439" i="6"/>
  <c r="AA439" i="6"/>
  <c r="S439" i="6" s="1"/>
  <c r="Z439" i="6"/>
  <c r="J439" i="6"/>
  <c r="AH438" i="6"/>
  <c r="AF438" i="6"/>
  <c r="AD438" i="6"/>
  <c r="AB438" i="6"/>
  <c r="AA438" i="6"/>
  <c r="AC438" i="6" s="1"/>
  <c r="Z438" i="6"/>
  <c r="J438" i="6"/>
  <c r="AH437" i="6"/>
  <c r="AF437" i="6"/>
  <c r="AD437" i="6"/>
  <c r="AB437" i="6"/>
  <c r="AA437" i="6"/>
  <c r="Z437" i="6"/>
  <c r="J437" i="6"/>
  <c r="AH436" i="6"/>
  <c r="AF436" i="6"/>
  <c r="AD436" i="6"/>
  <c r="AB436" i="6"/>
  <c r="AA436" i="6"/>
  <c r="AC436" i="6" s="1"/>
  <c r="Z436" i="6"/>
  <c r="J436" i="6"/>
  <c r="AH435" i="6"/>
  <c r="AF435" i="6"/>
  <c r="AD435" i="6"/>
  <c r="AB435" i="6"/>
  <c r="AA435" i="6"/>
  <c r="S435" i="6" s="1"/>
  <c r="Z435" i="6"/>
  <c r="J435" i="6"/>
  <c r="AH434" i="6"/>
  <c r="AF434" i="6"/>
  <c r="AD434" i="6"/>
  <c r="AB434" i="6"/>
  <c r="AA434" i="6"/>
  <c r="S434" i="6" s="1"/>
  <c r="Z434" i="6"/>
  <c r="J434" i="6"/>
  <c r="AH433" i="6"/>
  <c r="AF433" i="6"/>
  <c r="AD433" i="6"/>
  <c r="AB433" i="6"/>
  <c r="AA433" i="6"/>
  <c r="Z433" i="6"/>
  <c r="J433" i="6"/>
  <c r="AH432" i="6"/>
  <c r="AF432" i="6"/>
  <c r="AD432" i="6"/>
  <c r="AB432" i="6"/>
  <c r="AA432" i="6"/>
  <c r="AC432" i="6" s="1"/>
  <c r="Z432" i="6"/>
  <c r="J432" i="6"/>
  <c r="AH431" i="6"/>
  <c r="AF431" i="6"/>
  <c r="AD431" i="6"/>
  <c r="AB431" i="6"/>
  <c r="AA431" i="6"/>
  <c r="S431" i="6" s="1"/>
  <c r="Z431" i="6"/>
  <c r="J431" i="6"/>
  <c r="AH430" i="6"/>
  <c r="AF430" i="6"/>
  <c r="AD430" i="6"/>
  <c r="AB430" i="6"/>
  <c r="AA430" i="6"/>
  <c r="AC430" i="6" s="1"/>
  <c r="Z430" i="6"/>
  <c r="S430" i="6"/>
  <c r="J430" i="6"/>
  <c r="AH429" i="6"/>
  <c r="AF429" i="6"/>
  <c r="AD429" i="6"/>
  <c r="AB429" i="6"/>
  <c r="AA429" i="6"/>
  <c r="Z429" i="6"/>
  <c r="J429" i="6"/>
  <c r="AH428" i="6"/>
  <c r="AF428" i="6"/>
  <c r="AD428" i="6"/>
  <c r="AB428" i="6"/>
  <c r="AA428" i="6"/>
  <c r="AC428" i="6" s="1"/>
  <c r="Z428" i="6"/>
  <c r="S428" i="6"/>
  <c r="J428" i="6"/>
  <c r="AH427" i="6"/>
  <c r="AF427" i="6"/>
  <c r="AD427" i="6"/>
  <c r="AB427" i="6"/>
  <c r="AA427" i="6"/>
  <c r="S427" i="6" s="1"/>
  <c r="Z427" i="6"/>
  <c r="J427" i="6"/>
  <c r="AH426" i="6"/>
  <c r="AF426" i="6"/>
  <c r="AD426" i="6"/>
  <c r="AB426" i="6"/>
  <c r="AA426" i="6"/>
  <c r="AC426" i="6" s="1"/>
  <c r="Z426" i="6"/>
  <c r="S426" i="6"/>
  <c r="J426" i="6"/>
  <c r="AH425" i="6"/>
  <c r="AF425" i="6"/>
  <c r="AD425" i="6"/>
  <c r="AB425" i="6"/>
  <c r="AA425" i="6"/>
  <c r="Z425" i="6"/>
  <c r="J425" i="6"/>
  <c r="AH424" i="6"/>
  <c r="AF424" i="6"/>
  <c r="AD424" i="6"/>
  <c r="AB424" i="6"/>
  <c r="AA424" i="6"/>
  <c r="AC424" i="6" s="1"/>
  <c r="Z424" i="6"/>
  <c r="S424" i="6"/>
  <c r="J424" i="6"/>
  <c r="AH423" i="6"/>
  <c r="AF423" i="6"/>
  <c r="AD423" i="6"/>
  <c r="AB423" i="6"/>
  <c r="AA423" i="6"/>
  <c r="S423" i="6" s="1"/>
  <c r="Z423" i="6"/>
  <c r="J423" i="6"/>
  <c r="AH422" i="6"/>
  <c r="AF422" i="6"/>
  <c r="AD422" i="6"/>
  <c r="AB422" i="6"/>
  <c r="AA422" i="6"/>
  <c r="S422" i="6" s="1"/>
  <c r="Z422" i="6"/>
  <c r="J422" i="6"/>
  <c r="AH421" i="6"/>
  <c r="AF421" i="6"/>
  <c r="AD421" i="6"/>
  <c r="AB421" i="6"/>
  <c r="AA421" i="6"/>
  <c r="Z421" i="6"/>
  <c r="J421" i="6"/>
  <c r="AH420" i="6"/>
  <c r="AF420" i="6"/>
  <c r="AD420" i="6"/>
  <c r="AB420" i="6"/>
  <c r="AA420" i="6"/>
  <c r="S420" i="6" s="1"/>
  <c r="Z420" i="6"/>
  <c r="J420" i="6"/>
  <c r="AH419" i="6"/>
  <c r="AF419" i="6"/>
  <c r="AD419" i="6"/>
  <c r="AB419" i="6"/>
  <c r="AA419" i="6"/>
  <c r="S419" i="6" s="1"/>
  <c r="Z419" i="6"/>
  <c r="J419" i="6"/>
  <c r="AH418" i="6"/>
  <c r="AF418" i="6"/>
  <c r="AD418" i="6"/>
  <c r="AB418" i="6"/>
  <c r="AA418" i="6"/>
  <c r="AC418" i="6" s="1"/>
  <c r="Z418" i="6"/>
  <c r="J418" i="6"/>
  <c r="AH417" i="6"/>
  <c r="AF417" i="6"/>
  <c r="AD417" i="6"/>
  <c r="AB417" i="6"/>
  <c r="AA417" i="6"/>
  <c r="Z417" i="6"/>
  <c r="J417" i="6"/>
  <c r="AH416" i="6"/>
  <c r="AF416" i="6"/>
  <c r="AD416" i="6"/>
  <c r="AB416" i="6"/>
  <c r="AA416" i="6"/>
  <c r="AC416" i="6" s="1"/>
  <c r="Z416" i="6"/>
  <c r="J416" i="6"/>
  <c r="AH415" i="6"/>
  <c r="AF415" i="6"/>
  <c r="AD415" i="6"/>
  <c r="AB415" i="6"/>
  <c r="AA415" i="6"/>
  <c r="S415" i="6" s="1"/>
  <c r="Z415" i="6"/>
  <c r="J415" i="6"/>
  <c r="AH414" i="6"/>
  <c r="AF414" i="6"/>
  <c r="AD414" i="6"/>
  <c r="AB414" i="6"/>
  <c r="AA414" i="6"/>
  <c r="AC414" i="6" s="1"/>
  <c r="Z414" i="6"/>
  <c r="J414" i="6"/>
  <c r="AH413" i="6"/>
  <c r="AF413" i="6"/>
  <c r="AD413" i="6"/>
  <c r="AB413" i="6"/>
  <c r="AA413" i="6"/>
  <c r="Z413" i="6"/>
  <c r="J413" i="6"/>
  <c r="AH412" i="6"/>
  <c r="AF412" i="6"/>
  <c r="AD412" i="6"/>
  <c r="AB412" i="6"/>
  <c r="AA412" i="6"/>
  <c r="AC412" i="6" s="1"/>
  <c r="Z412" i="6"/>
  <c r="J412" i="6"/>
  <c r="AH411" i="6"/>
  <c r="AF411" i="6"/>
  <c r="AD411" i="6"/>
  <c r="AB411" i="6"/>
  <c r="AA411" i="6"/>
  <c r="S411" i="6" s="1"/>
  <c r="Z411" i="6"/>
  <c r="J411" i="6"/>
  <c r="AH410" i="6"/>
  <c r="AF410" i="6"/>
  <c r="AD410" i="6"/>
  <c r="AG410" i="6" s="1"/>
  <c r="AB410" i="6"/>
  <c r="AA410" i="6"/>
  <c r="AC410" i="6" s="1"/>
  <c r="Z410" i="6"/>
  <c r="S410" i="6"/>
  <c r="J410" i="6"/>
  <c r="AH409" i="6"/>
  <c r="AF409" i="6"/>
  <c r="AD409" i="6"/>
  <c r="AB409" i="6"/>
  <c r="AA409" i="6"/>
  <c r="Z409" i="6"/>
  <c r="J409" i="6"/>
  <c r="AH408" i="6"/>
  <c r="AF408" i="6"/>
  <c r="AD408" i="6"/>
  <c r="AB408" i="6"/>
  <c r="AA408" i="6"/>
  <c r="AC408" i="6" s="1"/>
  <c r="Z408" i="6"/>
  <c r="J408" i="6"/>
  <c r="AH407" i="6"/>
  <c r="AF407" i="6"/>
  <c r="AD407" i="6"/>
  <c r="AB407" i="6"/>
  <c r="AA407" i="6"/>
  <c r="S407" i="6" s="1"/>
  <c r="Z407" i="6"/>
  <c r="J407" i="6"/>
  <c r="AH406" i="6"/>
  <c r="AF406" i="6"/>
  <c r="AD406" i="6"/>
  <c r="AB406" i="6"/>
  <c r="AA406" i="6"/>
  <c r="AC406" i="6" s="1"/>
  <c r="Z406" i="6"/>
  <c r="J406" i="6"/>
  <c r="AH405" i="6"/>
  <c r="AF405" i="6"/>
  <c r="AD405" i="6"/>
  <c r="AB405" i="6"/>
  <c r="AA405" i="6"/>
  <c r="Z405" i="6"/>
  <c r="J405" i="6"/>
  <c r="AH404" i="6"/>
  <c r="AF404" i="6"/>
  <c r="AD404" i="6"/>
  <c r="AB404" i="6"/>
  <c r="AA404" i="6"/>
  <c r="AC404" i="6" s="1"/>
  <c r="Z404" i="6"/>
  <c r="J404" i="6"/>
  <c r="AH403" i="6"/>
  <c r="AF403" i="6"/>
  <c r="AD403" i="6"/>
  <c r="AB403" i="6"/>
  <c r="AA403" i="6"/>
  <c r="S403" i="6" s="1"/>
  <c r="Z403" i="6"/>
  <c r="J403" i="6"/>
  <c r="AH402" i="6"/>
  <c r="AF402" i="6"/>
  <c r="AD402" i="6"/>
  <c r="AB402" i="6"/>
  <c r="AA402" i="6"/>
  <c r="AC402" i="6" s="1"/>
  <c r="Z402" i="6"/>
  <c r="J402" i="6"/>
  <c r="AH401" i="6"/>
  <c r="AF401" i="6"/>
  <c r="AD401" i="6"/>
  <c r="AB401" i="6"/>
  <c r="AA401" i="6"/>
  <c r="Z401" i="6"/>
  <c r="J401" i="6"/>
  <c r="AH400" i="6"/>
  <c r="AF400" i="6"/>
  <c r="AD400" i="6"/>
  <c r="AA400" i="6"/>
  <c r="S400" i="6" s="1"/>
  <c r="Z400" i="6"/>
  <c r="J400" i="6"/>
  <c r="AH399" i="6"/>
  <c r="AF399" i="6"/>
  <c r="AD399" i="6"/>
  <c r="AB399" i="6"/>
  <c r="AA399" i="6"/>
  <c r="S399" i="6" s="1"/>
  <c r="Z399" i="6"/>
  <c r="J399" i="6"/>
  <c r="AH398" i="6"/>
  <c r="AG398" i="6"/>
  <c r="AF398" i="6"/>
  <c r="AD398" i="6"/>
  <c r="AB398" i="6"/>
  <c r="AA398" i="6"/>
  <c r="AC398" i="6" s="1"/>
  <c r="Z398" i="6"/>
  <c r="J398" i="6"/>
  <c r="AH397" i="6"/>
  <c r="AF397" i="6"/>
  <c r="AD397" i="6"/>
  <c r="AB397" i="6"/>
  <c r="AA397" i="6"/>
  <c r="AC397" i="6" s="1"/>
  <c r="Z397" i="6"/>
  <c r="J397" i="6"/>
  <c r="AH396" i="6"/>
  <c r="AF396" i="6"/>
  <c r="AD396" i="6"/>
  <c r="AB396" i="6"/>
  <c r="AA396" i="6"/>
  <c r="Z396" i="6"/>
  <c r="J396" i="6"/>
  <c r="AH395" i="6"/>
  <c r="AF395" i="6"/>
  <c r="AD395" i="6"/>
  <c r="AB395" i="6"/>
  <c r="AA395" i="6"/>
  <c r="S395" i="6" s="1"/>
  <c r="Z395" i="6"/>
  <c r="J395" i="6"/>
  <c r="AH394" i="6"/>
  <c r="AF394" i="6"/>
  <c r="AD394" i="6"/>
  <c r="AB394" i="6"/>
  <c r="AA394" i="6"/>
  <c r="AC394" i="6" s="1"/>
  <c r="Z394" i="6"/>
  <c r="J394" i="6"/>
  <c r="AH393" i="6"/>
  <c r="AF393" i="6"/>
  <c r="AD393" i="6"/>
  <c r="AB393" i="6"/>
  <c r="AA393" i="6"/>
  <c r="AC393" i="6" s="1"/>
  <c r="Z393" i="6"/>
  <c r="J393" i="6"/>
  <c r="AH392" i="6"/>
  <c r="AF392" i="6"/>
  <c r="AD392" i="6"/>
  <c r="AB392" i="6"/>
  <c r="AA392" i="6"/>
  <c r="Z392" i="6"/>
  <c r="J392" i="6"/>
  <c r="AH391" i="6"/>
  <c r="AF391" i="6"/>
  <c r="AD391" i="6"/>
  <c r="AB391" i="6"/>
  <c r="AA391" i="6"/>
  <c r="S391" i="6" s="1"/>
  <c r="Z391" i="6"/>
  <c r="J391" i="6"/>
  <c r="AH390" i="6"/>
  <c r="AF390" i="6"/>
  <c r="AD390" i="6"/>
  <c r="AB390" i="6"/>
  <c r="AA390" i="6"/>
  <c r="AC390" i="6" s="1"/>
  <c r="Z390" i="6"/>
  <c r="J390" i="6"/>
  <c r="AH389" i="6"/>
  <c r="AF389" i="6"/>
  <c r="AD389" i="6"/>
  <c r="AB389" i="6"/>
  <c r="AA389" i="6"/>
  <c r="AC389" i="6" s="1"/>
  <c r="Z389" i="6"/>
  <c r="J389" i="6"/>
  <c r="AH388" i="6"/>
  <c r="AF388" i="6"/>
  <c r="AD388" i="6"/>
  <c r="AB388" i="6"/>
  <c r="AA388" i="6"/>
  <c r="Z388" i="6"/>
  <c r="J388" i="6"/>
  <c r="AH387" i="6"/>
  <c r="AF387" i="6"/>
  <c r="AD387" i="6"/>
  <c r="AB387" i="6"/>
  <c r="AA387" i="6"/>
  <c r="S387" i="6" s="1"/>
  <c r="Z387" i="6"/>
  <c r="J387" i="6"/>
  <c r="AH386" i="6"/>
  <c r="AF386" i="6"/>
  <c r="AD386" i="6"/>
  <c r="AB386" i="6"/>
  <c r="AA386" i="6"/>
  <c r="Z386" i="6"/>
  <c r="J386" i="6"/>
  <c r="AH385" i="6"/>
  <c r="AF385" i="6"/>
  <c r="AD385" i="6"/>
  <c r="AB385" i="6"/>
  <c r="AA385" i="6"/>
  <c r="Z385" i="6"/>
  <c r="J385" i="6"/>
  <c r="AH384" i="6"/>
  <c r="AF384" i="6"/>
  <c r="AD384" i="6"/>
  <c r="AB384" i="6"/>
  <c r="AA384" i="6"/>
  <c r="Z384" i="6"/>
  <c r="J384" i="6"/>
  <c r="AH383" i="6"/>
  <c r="AF383" i="6"/>
  <c r="AD383" i="6"/>
  <c r="AB383" i="6"/>
  <c r="AA383" i="6"/>
  <c r="Z383" i="6"/>
  <c r="J383" i="6"/>
  <c r="AH382" i="6"/>
  <c r="AF382" i="6"/>
  <c r="AD382" i="6"/>
  <c r="AG382" i="6" s="1"/>
  <c r="AB382" i="6"/>
  <c r="AA382" i="6"/>
  <c r="AC382" i="6" s="1"/>
  <c r="Z382" i="6"/>
  <c r="S382" i="6"/>
  <c r="J382" i="6"/>
  <c r="AH381" i="6"/>
  <c r="AF381" i="6"/>
  <c r="AD381" i="6"/>
  <c r="AB381" i="6"/>
  <c r="AA381" i="6"/>
  <c r="AC381" i="6" s="1"/>
  <c r="Z381" i="6"/>
  <c r="S381" i="6"/>
  <c r="J381" i="6"/>
  <c r="AH380" i="6"/>
  <c r="AF380" i="6"/>
  <c r="AD380" i="6"/>
  <c r="AB380" i="6"/>
  <c r="AA380" i="6"/>
  <c r="Z380" i="6"/>
  <c r="J380" i="6"/>
  <c r="AH379" i="6"/>
  <c r="AF379" i="6"/>
  <c r="AD379" i="6"/>
  <c r="AB379" i="6"/>
  <c r="AA379" i="6"/>
  <c r="S379" i="6" s="1"/>
  <c r="Z379" i="6"/>
  <c r="J379" i="6"/>
  <c r="AH378" i="6"/>
  <c r="AF378" i="6"/>
  <c r="AD378" i="6"/>
  <c r="AG378" i="6" s="1"/>
  <c r="AC378" i="6"/>
  <c r="AB378" i="6"/>
  <c r="AA378" i="6"/>
  <c r="Z378" i="6"/>
  <c r="S378" i="6"/>
  <c r="J378" i="6"/>
  <c r="AH377" i="6"/>
  <c r="AF377" i="6"/>
  <c r="AD377" i="6"/>
  <c r="AG377" i="6" s="1"/>
  <c r="AB377" i="6"/>
  <c r="AA377" i="6"/>
  <c r="AC377" i="6" s="1"/>
  <c r="Z377" i="6"/>
  <c r="S377" i="6"/>
  <c r="J377" i="6"/>
  <c r="AH376" i="6"/>
  <c r="AF376" i="6"/>
  <c r="AD376" i="6"/>
  <c r="AB376" i="6"/>
  <c r="AA376" i="6"/>
  <c r="Z376" i="6"/>
  <c r="J376" i="6"/>
  <c r="AH375" i="6"/>
  <c r="AF375" i="6"/>
  <c r="AD375" i="6"/>
  <c r="AG375" i="6" s="1"/>
  <c r="AC375" i="6"/>
  <c r="AB375" i="6"/>
  <c r="AA375" i="6"/>
  <c r="S375" i="6" s="1"/>
  <c r="Z375" i="6"/>
  <c r="J375" i="6"/>
  <c r="AH374" i="6"/>
  <c r="AF374" i="6"/>
  <c r="AD374" i="6"/>
  <c r="AG374" i="6" s="1"/>
  <c r="AB374" i="6"/>
  <c r="AA374" i="6"/>
  <c r="AC374" i="6" s="1"/>
  <c r="Z374" i="6"/>
  <c r="J374" i="6"/>
  <c r="AH373" i="6"/>
  <c r="AF373" i="6"/>
  <c r="AD373" i="6"/>
  <c r="AB373" i="6"/>
  <c r="AA373" i="6"/>
  <c r="AC373" i="6" s="1"/>
  <c r="Z373" i="6"/>
  <c r="J373" i="6"/>
  <c r="AH372" i="6"/>
  <c r="AF372" i="6"/>
  <c r="AD372" i="6"/>
  <c r="AB372" i="6"/>
  <c r="AA372" i="6"/>
  <c r="Z372" i="6"/>
  <c r="J372" i="6"/>
  <c r="AH371" i="6"/>
  <c r="AF371" i="6"/>
  <c r="AD371" i="6"/>
  <c r="AG371" i="6" s="1"/>
  <c r="AC371" i="6"/>
  <c r="AB371" i="6"/>
  <c r="AA371" i="6"/>
  <c r="S371" i="6" s="1"/>
  <c r="Z371" i="6"/>
  <c r="J371" i="6"/>
  <c r="AH370" i="6"/>
  <c r="AF370" i="6"/>
  <c r="AD370" i="6"/>
  <c r="AB370" i="6"/>
  <c r="AA370" i="6"/>
  <c r="AC370" i="6" s="1"/>
  <c r="Z370" i="6"/>
  <c r="J370" i="6"/>
  <c r="AH369" i="6"/>
  <c r="AF369" i="6"/>
  <c r="AD369" i="6"/>
  <c r="AB369" i="6"/>
  <c r="AA369" i="6"/>
  <c r="AC369" i="6" s="1"/>
  <c r="Z369" i="6"/>
  <c r="J369" i="6"/>
  <c r="AH368" i="6"/>
  <c r="AF368" i="6"/>
  <c r="AD368" i="6"/>
  <c r="AB368" i="6"/>
  <c r="AA368" i="6"/>
  <c r="Z368" i="6"/>
  <c r="J368" i="6"/>
  <c r="AH367" i="6"/>
  <c r="AF367" i="6"/>
  <c r="AD367" i="6"/>
  <c r="AB367" i="6"/>
  <c r="AA367" i="6"/>
  <c r="S367" i="6" s="1"/>
  <c r="Z367" i="6"/>
  <c r="J367" i="6"/>
  <c r="AH366" i="6"/>
  <c r="AF366" i="6"/>
  <c r="AD366" i="6"/>
  <c r="AB366" i="6"/>
  <c r="AA366" i="6"/>
  <c r="AC366" i="6" s="1"/>
  <c r="Z366" i="6"/>
  <c r="S366" i="6"/>
  <c r="J366" i="6"/>
  <c r="AH365" i="6"/>
  <c r="AF365" i="6"/>
  <c r="AD365" i="6"/>
  <c r="AB365" i="6"/>
  <c r="AA365" i="6"/>
  <c r="AC365" i="6" s="1"/>
  <c r="Z365" i="6"/>
  <c r="S365" i="6"/>
  <c r="J365" i="6"/>
  <c r="AH364" i="6"/>
  <c r="AF364" i="6"/>
  <c r="AD364" i="6"/>
  <c r="AB364" i="6"/>
  <c r="AA364" i="6"/>
  <c r="Z364" i="6"/>
  <c r="J364" i="6"/>
  <c r="AH363" i="6"/>
  <c r="AF363" i="6"/>
  <c r="AD363" i="6"/>
  <c r="AB363" i="6"/>
  <c r="AA363" i="6"/>
  <c r="S363" i="6" s="1"/>
  <c r="Z363" i="6"/>
  <c r="J363" i="6"/>
  <c r="AH362" i="6"/>
  <c r="AF362" i="6"/>
  <c r="AD362" i="6"/>
  <c r="AB362" i="6"/>
  <c r="AA362" i="6"/>
  <c r="AC362" i="6" s="1"/>
  <c r="Z362" i="6"/>
  <c r="S362" i="6"/>
  <c r="J362" i="6"/>
  <c r="AH361" i="6"/>
  <c r="AF361" i="6"/>
  <c r="AD361" i="6"/>
  <c r="AB361" i="6"/>
  <c r="AA361" i="6"/>
  <c r="AC361" i="6" s="1"/>
  <c r="Z361" i="6"/>
  <c r="S361" i="6"/>
  <c r="J361" i="6"/>
  <c r="AH360" i="6"/>
  <c r="AF360" i="6"/>
  <c r="AD360" i="6"/>
  <c r="AB360" i="6"/>
  <c r="AA360" i="6"/>
  <c r="Z360" i="6"/>
  <c r="J360" i="6"/>
  <c r="AH359" i="6"/>
  <c r="AF359" i="6"/>
  <c r="AD359" i="6"/>
  <c r="AA359" i="6"/>
  <c r="AC359" i="6" s="1"/>
  <c r="Z359" i="6"/>
  <c r="J359" i="6"/>
  <c r="AH358" i="6"/>
  <c r="AF358" i="6"/>
  <c r="AD358" i="6"/>
  <c r="AB358" i="6"/>
  <c r="AA358" i="6"/>
  <c r="AC358" i="6" s="1"/>
  <c r="Z358" i="6"/>
  <c r="J358" i="6"/>
  <c r="AH357" i="6"/>
  <c r="AF357" i="6"/>
  <c r="AD357" i="6"/>
  <c r="AB357" i="6"/>
  <c r="AA357" i="6"/>
  <c r="AC357" i="6" s="1"/>
  <c r="Z357" i="6"/>
  <c r="J357" i="6"/>
  <c r="AH356" i="6"/>
  <c r="AF356" i="6"/>
  <c r="AD356" i="6"/>
  <c r="AB356" i="6"/>
  <c r="AA356" i="6"/>
  <c r="Z356" i="6"/>
  <c r="J356" i="6"/>
  <c r="AH355" i="6"/>
  <c r="AF355" i="6"/>
  <c r="AD355" i="6"/>
  <c r="AB355" i="6"/>
  <c r="AA355" i="6"/>
  <c r="AC355" i="6" s="1"/>
  <c r="Z355" i="6"/>
  <c r="J355" i="6"/>
  <c r="AH354" i="6"/>
  <c r="AF354" i="6"/>
  <c r="AD354" i="6"/>
  <c r="AB354" i="6"/>
  <c r="AA354" i="6"/>
  <c r="AC354" i="6" s="1"/>
  <c r="Z354" i="6"/>
  <c r="J354" i="6"/>
  <c r="AH353" i="6"/>
  <c r="AF353" i="6"/>
  <c r="AD353" i="6"/>
  <c r="AB353" i="6"/>
  <c r="AA353" i="6"/>
  <c r="S353" i="6" s="1"/>
  <c r="Z353" i="6"/>
  <c r="J353" i="6"/>
  <c r="AH352" i="6"/>
  <c r="AF352" i="6"/>
  <c r="AD352" i="6"/>
  <c r="AB352" i="6"/>
  <c r="AA352" i="6"/>
  <c r="S352" i="6" s="1"/>
  <c r="Z352" i="6"/>
  <c r="J352" i="6"/>
  <c r="AH351" i="6"/>
  <c r="AF351" i="6"/>
  <c r="AD351" i="6"/>
  <c r="AB351" i="6"/>
  <c r="AA351" i="6"/>
  <c r="AC351" i="6" s="1"/>
  <c r="Z351" i="6"/>
  <c r="J351" i="6"/>
  <c r="AH350" i="6"/>
  <c r="AF350" i="6"/>
  <c r="AD350" i="6"/>
  <c r="AB350" i="6"/>
  <c r="AA350" i="6"/>
  <c r="AC350" i="6" s="1"/>
  <c r="Z350" i="6"/>
  <c r="J350" i="6"/>
  <c r="AH349" i="6"/>
  <c r="AF349" i="6"/>
  <c r="AD349" i="6"/>
  <c r="AG349" i="6" s="1"/>
  <c r="AB349" i="6"/>
  <c r="AA349" i="6"/>
  <c r="AC349" i="6" s="1"/>
  <c r="Z349" i="6"/>
  <c r="J349" i="6"/>
  <c r="AH348" i="6"/>
  <c r="AF348" i="6"/>
  <c r="AD348" i="6"/>
  <c r="AG348" i="6" s="1"/>
  <c r="AB348" i="6"/>
  <c r="AA348" i="6"/>
  <c r="S348" i="6" s="1"/>
  <c r="Z348" i="6"/>
  <c r="J348" i="6"/>
  <c r="AH347" i="6"/>
  <c r="AF347" i="6"/>
  <c r="AD347" i="6"/>
  <c r="AG347" i="6" s="1"/>
  <c r="AB347" i="6"/>
  <c r="AA347" i="6"/>
  <c r="AC347" i="6" s="1"/>
  <c r="Z347" i="6"/>
  <c r="S347" i="6"/>
  <c r="J347" i="6"/>
  <c r="AH346" i="6"/>
  <c r="AF346" i="6"/>
  <c r="AD346" i="6"/>
  <c r="AB346" i="6"/>
  <c r="AA346" i="6"/>
  <c r="AC346" i="6" s="1"/>
  <c r="Z346" i="6"/>
  <c r="J346" i="6"/>
  <c r="AH345" i="6"/>
  <c r="AF345" i="6"/>
  <c r="AD345" i="6"/>
  <c r="AB345" i="6"/>
  <c r="AA345" i="6"/>
  <c r="S345" i="6" s="1"/>
  <c r="Z345" i="6"/>
  <c r="J345" i="6"/>
  <c r="AH344" i="6"/>
  <c r="AF344" i="6"/>
  <c r="AD344" i="6"/>
  <c r="AG344" i="6" s="1"/>
  <c r="AB344" i="6"/>
  <c r="AA344" i="6"/>
  <c r="S344" i="6" s="1"/>
  <c r="Z344" i="6"/>
  <c r="J344" i="6"/>
  <c r="AH343" i="6"/>
  <c r="AF343" i="6"/>
  <c r="AD343" i="6"/>
  <c r="AB343" i="6"/>
  <c r="AA343" i="6"/>
  <c r="AC343" i="6" s="1"/>
  <c r="Z343" i="6"/>
  <c r="J343" i="6"/>
  <c r="AH342" i="6"/>
  <c r="AF342" i="6"/>
  <c r="AD342" i="6"/>
  <c r="AB342" i="6"/>
  <c r="AA342" i="6"/>
  <c r="AC342" i="6" s="1"/>
  <c r="Z342" i="6"/>
  <c r="J342" i="6"/>
  <c r="AH341" i="6"/>
  <c r="AF341" i="6"/>
  <c r="AD341" i="6"/>
  <c r="AB341" i="6"/>
  <c r="AA341" i="6"/>
  <c r="Z341" i="6"/>
  <c r="J341" i="6"/>
  <c r="AH340" i="6"/>
  <c r="AF340" i="6"/>
  <c r="AD340" i="6"/>
  <c r="AB340" i="6"/>
  <c r="AA340" i="6"/>
  <c r="S340" i="6" s="1"/>
  <c r="Z340" i="6"/>
  <c r="J340" i="6"/>
  <c r="AH339" i="6"/>
  <c r="AF339" i="6"/>
  <c r="AD339" i="6"/>
  <c r="AB339" i="6"/>
  <c r="AA339" i="6"/>
  <c r="Z339" i="6"/>
  <c r="J339" i="6"/>
  <c r="AH338" i="6"/>
  <c r="AF338" i="6"/>
  <c r="AD338" i="6"/>
  <c r="AB338" i="6"/>
  <c r="AA338" i="6"/>
  <c r="AC338" i="6" s="1"/>
  <c r="Z338" i="6"/>
  <c r="J338" i="6"/>
  <c r="AH337" i="6"/>
  <c r="AF337" i="6"/>
  <c r="AD337" i="6"/>
  <c r="AB337" i="6"/>
  <c r="AA337" i="6"/>
  <c r="Z337" i="6"/>
  <c r="J337" i="6"/>
  <c r="AH336" i="6"/>
  <c r="AF336" i="6"/>
  <c r="AD336" i="6"/>
  <c r="AB336" i="6"/>
  <c r="AA336" i="6"/>
  <c r="S336" i="6" s="1"/>
  <c r="Z336" i="6"/>
  <c r="J336" i="6"/>
  <c r="AH335" i="6"/>
  <c r="AF335" i="6"/>
  <c r="AD335" i="6"/>
  <c r="AG335" i="6" s="1"/>
  <c r="AB335" i="6"/>
  <c r="AA335" i="6"/>
  <c r="AC335" i="6" s="1"/>
  <c r="Z335" i="6"/>
  <c r="S335" i="6"/>
  <c r="J335" i="6"/>
  <c r="AH334" i="6"/>
  <c r="AF334" i="6"/>
  <c r="AD334" i="6"/>
  <c r="AB334" i="6"/>
  <c r="AA334" i="6"/>
  <c r="S334" i="6" s="1"/>
  <c r="Z334" i="6"/>
  <c r="J334" i="6"/>
  <c r="AH333" i="6"/>
  <c r="AF333" i="6"/>
  <c r="AD333" i="6"/>
  <c r="AB333" i="6"/>
  <c r="AA333" i="6"/>
  <c r="S333" i="6" s="1"/>
  <c r="Z333" i="6"/>
  <c r="J333" i="6"/>
  <c r="AH332" i="6"/>
  <c r="AF332" i="6"/>
  <c r="AD332" i="6"/>
  <c r="AG332" i="6" s="1"/>
  <c r="AB332" i="6"/>
  <c r="AA332" i="6"/>
  <c r="AC332" i="6" s="1"/>
  <c r="Z332" i="6"/>
  <c r="S332" i="6"/>
  <c r="J332" i="6"/>
  <c r="AH331" i="6"/>
  <c r="AF331" i="6"/>
  <c r="AD331" i="6"/>
  <c r="AB331" i="6"/>
  <c r="AA331" i="6"/>
  <c r="Z331" i="6"/>
  <c r="J331" i="6"/>
  <c r="AH330" i="6"/>
  <c r="AF330" i="6"/>
  <c r="AD330" i="6"/>
  <c r="AB330" i="6"/>
  <c r="AA330" i="6"/>
  <c r="S330" i="6" s="1"/>
  <c r="Z330" i="6"/>
  <c r="J330" i="6"/>
  <c r="AH329" i="6"/>
  <c r="AF329" i="6"/>
  <c r="AD329" i="6"/>
  <c r="AB329" i="6"/>
  <c r="AA329" i="6"/>
  <c r="Z329" i="6"/>
  <c r="J329" i="6"/>
  <c r="AH328" i="6"/>
  <c r="AF328" i="6"/>
  <c r="AD328" i="6"/>
  <c r="AB328" i="6"/>
  <c r="AA328" i="6"/>
  <c r="Z328" i="6"/>
  <c r="J328" i="6"/>
  <c r="AH327" i="6"/>
  <c r="AF327" i="6"/>
  <c r="AD327" i="6"/>
  <c r="AB327" i="6"/>
  <c r="AA327" i="6"/>
  <c r="AC327" i="6" s="1"/>
  <c r="Z327" i="6"/>
  <c r="J327" i="6"/>
  <c r="AH326" i="6"/>
  <c r="AF326" i="6"/>
  <c r="AD326" i="6"/>
  <c r="AB326" i="6"/>
  <c r="AA326" i="6"/>
  <c r="S326" i="6" s="1"/>
  <c r="Z326" i="6"/>
  <c r="J326" i="6"/>
  <c r="AH325" i="6"/>
  <c r="AF325" i="6"/>
  <c r="AD325" i="6"/>
  <c r="AB325" i="6"/>
  <c r="AA325" i="6"/>
  <c r="S325" i="6" s="1"/>
  <c r="Z325" i="6"/>
  <c r="J325" i="6"/>
  <c r="AH324" i="6"/>
  <c r="AF324" i="6"/>
  <c r="AD324" i="6"/>
  <c r="AB324" i="6"/>
  <c r="AA324" i="6"/>
  <c r="AC324" i="6" s="1"/>
  <c r="Z324" i="6"/>
  <c r="S324" i="6"/>
  <c r="J324" i="6"/>
  <c r="AH323" i="6"/>
  <c r="AF323" i="6"/>
  <c r="AD323" i="6"/>
  <c r="AB323" i="6"/>
  <c r="AA323" i="6"/>
  <c r="AC323" i="6" s="1"/>
  <c r="Z323" i="6"/>
  <c r="S323" i="6"/>
  <c r="J323" i="6"/>
  <c r="AH322" i="6"/>
  <c r="AF322" i="6"/>
  <c r="AD322" i="6"/>
  <c r="AB322" i="6"/>
  <c r="AA322" i="6"/>
  <c r="S322" i="6" s="1"/>
  <c r="Z322" i="6"/>
  <c r="J322" i="6"/>
  <c r="AH321" i="6"/>
  <c r="AF321" i="6"/>
  <c r="AD321" i="6"/>
  <c r="AB321" i="6"/>
  <c r="AA321" i="6"/>
  <c r="S321" i="6" s="1"/>
  <c r="Z321" i="6"/>
  <c r="J321" i="6"/>
  <c r="AH320" i="6"/>
  <c r="AF320" i="6"/>
  <c r="AD320" i="6"/>
  <c r="AB320" i="6"/>
  <c r="AA320" i="6"/>
  <c r="AC320" i="6" s="1"/>
  <c r="Z320" i="6"/>
  <c r="J320" i="6"/>
  <c r="AH319" i="6"/>
  <c r="AF319" i="6"/>
  <c r="AD319" i="6"/>
  <c r="AB319" i="6"/>
  <c r="AA319" i="6"/>
  <c r="Z319" i="6"/>
  <c r="J319" i="6"/>
  <c r="AH318" i="6"/>
  <c r="AF318" i="6"/>
  <c r="AD318" i="6"/>
  <c r="AB318" i="6"/>
  <c r="AA318" i="6"/>
  <c r="S318" i="6" s="1"/>
  <c r="Z318" i="6"/>
  <c r="J318" i="6"/>
  <c r="AH317" i="6"/>
  <c r="AF317" i="6"/>
  <c r="AD317" i="6"/>
  <c r="AB317" i="6"/>
  <c r="AA317" i="6"/>
  <c r="Z317" i="6"/>
  <c r="J317" i="6"/>
  <c r="AH316" i="6"/>
  <c r="AF316" i="6"/>
  <c r="AD316" i="6"/>
  <c r="AB316" i="6"/>
  <c r="AA316" i="6"/>
  <c r="Z316" i="6"/>
  <c r="J316" i="6"/>
  <c r="AH315" i="6"/>
  <c r="AF315" i="6"/>
  <c r="AD315" i="6"/>
  <c r="AB315" i="6"/>
  <c r="AA315" i="6"/>
  <c r="AC315" i="6" s="1"/>
  <c r="Z315" i="6"/>
  <c r="J315" i="6"/>
  <c r="AH314" i="6"/>
  <c r="AF314" i="6"/>
  <c r="AD314" i="6"/>
  <c r="AB314" i="6"/>
  <c r="AA314" i="6"/>
  <c r="S314" i="6" s="1"/>
  <c r="Z314" i="6"/>
  <c r="J314" i="6"/>
  <c r="AH313" i="6"/>
  <c r="AF313" i="6"/>
  <c r="AD313" i="6"/>
  <c r="AB313" i="6"/>
  <c r="AA313" i="6"/>
  <c r="S313" i="6" s="1"/>
  <c r="Z313" i="6"/>
  <c r="J313" i="6"/>
  <c r="AH312" i="6"/>
  <c r="AF312" i="6"/>
  <c r="AD312" i="6"/>
  <c r="AB312" i="6"/>
  <c r="AA312" i="6"/>
  <c r="AC312" i="6" s="1"/>
  <c r="Z312" i="6"/>
  <c r="J312" i="6"/>
  <c r="AH311" i="6"/>
  <c r="AF311" i="6"/>
  <c r="AD311" i="6"/>
  <c r="AB311" i="6"/>
  <c r="AA311" i="6"/>
  <c r="Z311" i="6"/>
  <c r="J311" i="6"/>
  <c r="AH310" i="6"/>
  <c r="AF310" i="6"/>
  <c r="AD310" i="6"/>
  <c r="AG310" i="6" s="1"/>
  <c r="AB310" i="6"/>
  <c r="AA310" i="6"/>
  <c r="S310" i="6" s="1"/>
  <c r="Z310" i="6"/>
  <c r="J310" i="6"/>
  <c r="AH309" i="6"/>
  <c r="AF309" i="6"/>
  <c r="AD309" i="6"/>
  <c r="AG309" i="6" s="1"/>
  <c r="AB309" i="6"/>
  <c r="AA309" i="6"/>
  <c r="S309" i="6" s="1"/>
  <c r="Z309" i="6"/>
  <c r="J309" i="6"/>
  <c r="AH308" i="6"/>
  <c r="AF308" i="6"/>
  <c r="AD308" i="6"/>
  <c r="AB308" i="6"/>
  <c r="AA308" i="6"/>
  <c r="AC308" i="6" s="1"/>
  <c r="Z308" i="6"/>
  <c r="J308" i="6"/>
  <c r="AH307" i="6"/>
  <c r="AF307" i="6"/>
  <c r="AD307" i="6"/>
  <c r="AB307" i="6"/>
  <c r="AA307" i="6"/>
  <c r="AC307" i="6" s="1"/>
  <c r="Z307" i="6"/>
  <c r="J307" i="6"/>
  <c r="AH306" i="6"/>
  <c r="AF306" i="6"/>
  <c r="AD306" i="6"/>
  <c r="AB306" i="6"/>
  <c r="AA306" i="6"/>
  <c r="S306" i="6" s="1"/>
  <c r="Z306" i="6"/>
  <c r="J306" i="6"/>
  <c r="AH305" i="6"/>
  <c r="AF305" i="6"/>
  <c r="AD305" i="6"/>
  <c r="AB305" i="6"/>
  <c r="AA305" i="6"/>
  <c r="Z305" i="6"/>
  <c r="J305" i="6"/>
  <c r="AH304" i="6"/>
  <c r="AF304" i="6"/>
  <c r="AD304" i="6"/>
  <c r="AB304" i="6"/>
  <c r="AA304" i="6"/>
  <c r="Z304" i="6"/>
  <c r="J304" i="6"/>
  <c r="AH303" i="6"/>
  <c r="AF303" i="6"/>
  <c r="AD303" i="6"/>
  <c r="AB303" i="6"/>
  <c r="AA303" i="6"/>
  <c r="Z303" i="6"/>
  <c r="J303" i="6"/>
  <c r="AH302" i="6"/>
  <c r="AF302" i="6"/>
  <c r="AD302" i="6"/>
  <c r="AB302" i="6"/>
  <c r="AA302" i="6"/>
  <c r="S302" i="6" s="1"/>
  <c r="Z302" i="6"/>
  <c r="J302" i="6"/>
  <c r="AH301" i="6"/>
  <c r="AF301" i="6"/>
  <c r="AD301" i="6"/>
  <c r="AB301" i="6"/>
  <c r="AA301" i="6"/>
  <c r="S301" i="6" s="1"/>
  <c r="Z301" i="6"/>
  <c r="J301" i="6"/>
  <c r="AH300" i="6"/>
  <c r="AF300" i="6"/>
  <c r="AD300" i="6"/>
  <c r="AB300" i="6"/>
  <c r="AA300" i="6"/>
  <c r="S300" i="6" s="1"/>
  <c r="Z300" i="6"/>
  <c r="J300" i="6"/>
  <c r="AH299" i="6"/>
  <c r="AF299" i="6"/>
  <c r="AD299" i="6"/>
  <c r="AB299" i="6"/>
  <c r="AA299" i="6"/>
  <c r="AC299" i="6" s="1"/>
  <c r="Z299" i="6"/>
  <c r="J299" i="6"/>
  <c r="AH298" i="6"/>
  <c r="AF298" i="6"/>
  <c r="AD298" i="6"/>
  <c r="AA298" i="6"/>
  <c r="AC298" i="6" s="1"/>
  <c r="J298" i="6"/>
  <c r="AH297" i="6"/>
  <c r="AF297" i="6"/>
  <c r="AD297" i="6"/>
  <c r="AB297" i="6"/>
  <c r="AA297" i="6"/>
  <c r="S297" i="6" s="1"/>
  <c r="Z297" i="6"/>
  <c r="J297" i="6"/>
  <c r="AH296" i="6"/>
  <c r="AF296" i="6"/>
  <c r="AD296" i="6"/>
  <c r="AB296" i="6"/>
  <c r="AA296" i="6"/>
  <c r="AG296" i="6" s="1"/>
  <c r="Z296" i="6"/>
  <c r="J296" i="6"/>
  <c r="AH295" i="6"/>
  <c r="AF295" i="6"/>
  <c r="AD295" i="6"/>
  <c r="AB295" i="6"/>
  <c r="AA295" i="6"/>
  <c r="Z295" i="6"/>
  <c r="J295" i="6"/>
  <c r="AH294" i="6"/>
  <c r="AF294" i="6"/>
  <c r="AD294" i="6"/>
  <c r="AG294" i="6" s="1"/>
  <c r="AB294" i="6"/>
  <c r="AA294" i="6"/>
  <c r="AC294" i="6" s="1"/>
  <c r="Z294" i="6"/>
  <c r="S294" i="6"/>
  <c r="J294" i="6"/>
  <c r="AH293" i="6"/>
  <c r="AF293" i="6"/>
  <c r="AD293" i="6"/>
  <c r="AG293" i="6" s="1"/>
  <c r="AB293" i="6"/>
  <c r="AA293" i="6"/>
  <c r="S293" i="6" s="1"/>
  <c r="Z293" i="6"/>
  <c r="J293" i="6"/>
  <c r="AH292" i="6"/>
  <c r="AF292" i="6"/>
  <c r="AD292" i="6"/>
  <c r="AG292" i="6" s="1"/>
  <c r="AC292" i="6"/>
  <c r="AB292" i="6"/>
  <c r="AA292" i="6"/>
  <c r="S292" i="6" s="1"/>
  <c r="Z292" i="6"/>
  <c r="J292" i="6"/>
  <c r="AH291" i="6"/>
  <c r="AF291" i="6"/>
  <c r="AD291" i="6"/>
  <c r="AG291" i="6" s="1"/>
  <c r="AC291" i="6"/>
  <c r="AB291" i="6"/>
  <c r="AA291" i="6"/>
  <c r="Z291" i="6"/>
  <c r="S291" i="6"/>
  <c r="J291" i="6"/>
  <c r="AH290" i="6"/>
  <c r="AF290" i="6"/>
  <c r="AD290" i="6"/>
  <c r="AG290" i="6" s="1"/>
  <c r="AB290" i="6"/>
  <c r="AA290" i="6"/>
  <c r="Z290" i="6"/>
  <c r="J290" i="6"/>
  <c r="AH289" i="6"/>
  <c r="AF289" i="6"/>
  <c r="AD289" i="6"/>
  <c r="AB289" i="6"/>
  <c r="AA289" i="6"/>
  <c r="S289" i="6" s="1"/>
  <c r="Z289" i="6"/>
  <c r="J289" i="6"/>
  <c r="AH288" i="6"/>
  <c r="AF288" i="6"/>
  <c r="AD288" i="6"/>
  <c r="AB288" i="6"/>
  <c r="AA288" i="6"/>
  <c r="S288" i="6" s="1"/>
  <c r="Z288" i="6"/>
  <c r="J288" i="6"/>
  <c r="AH287" i="6"/>
  <c r="AF287" i="6"/>
  <c r="AD287" i="6"/>
  <c r="AB287" i="6"/>
  <c r="AA287" i="6"/>
  <c r="AC287" i="6" s="1"/>
  <c r="Z287" i="6"/>
  <c r="J287" i="6"/>
  <c r="AH286" i="6"/>
  <c r="AF286" i="6"/>
  <c r="AD286" i="6"/>
  <c r="AB286" i="6"/>
  <c r="AA286" i="6"/>
  <c r="AC286" i="6" s="1"/>
  <c r="Z286" i="6"/>
  <c r="J286" i="6"/>
  <c r="AH285" i="6"/>
  <c r="AF285" i="6"/>
  <c r="AD285" i="6"/>
  <c r="AB285" i="6"/>
  <c r="AA285" i="6"/>
  <c r="S285" i="6" s="1"/>
  <c r="Z285" i="6"/>
  <c r="J285" i="6"/>
  <c r="AH284" i="6"/>
  <c r="AF284" i="6"/>
  <c r="AD284" i="6"/>
  <c r="AB284" i="6"/>
  <c r="AA284" i="6"/>
  <c r="S284" i="6" s="1"/>
  <c r="Z284" i="6"/>
  <c r="J284" i="6"/>
  <c r="AH283" i="6"/>
  <c r="AF283" i="6"/>
  <c r="AD283" i="6"/>
  <c r="AB283" i="6"/>
  <c r="AA283" i="6"/>
  <c r="AC283" i="6" s="1"/>
  <c r="Z283" i="6"/>
  <c r="J283" i="6"/>
  <c r="AH282" i="6"/>
  <c r="AF282" i="6"/>
  <c r="AD282" i="6"/>
  <c r="AB282" i="6"/>
  <c r="AA282" i="6"/>
  <c r="AG282" i="6" s="1"/>
  <c r="Z282" i="6"/>
  <c r="J282" i="6"/>
  <c r="AH281" i="6"/>
  <c r="AF281" i="6"/>
  <c r="AD281" i="6"/>
  <c r="AB281" i="6"/>
  <c r="AA281" i="6"/>
  <c r="S281" i="6" s="1"/>
  <c r="Z281" i="6"/>
  <c r="J281" i="6"/>
  <c r="AH280" i="6"/>
  <c r="AF280" i="6"/>
  <c r="AD280" i="6"/>
  <c r="AB280" i="6"/>
  <c r="AA280" i="6"/>
  <c r="Z280" i="6"/>
  <c r="J280" i="6"/>
  <c r="AH279" i="6"/>
  <c r="AF279" i="6"/>
  <c r="AD279" i="6"/>
  <c r="AB279" i="6"/>
  <c r="AA279" i="6"/>
  <c r="Z279" i="6"/>
  <c r="J279" i="6"/>
  <c r="AH278" i="6"/>
  <c r="AF278" i="6"/>
  <c r="AD278" i="6"/>
  <c r="AB278" i="6"/>
  <c r="AA278" i="6"/>
  <c r="AC278" i="6" s="1"/>
  <c r="Z278" i="6"/>
  <c r="J278" i="6"/>
  <c r="AH277" i="6"/>
  <c r="AF277" i="6"/>
  <c r="AD277" i="6"/>
  <c r="AA277" i="6"/>
  <c r="AC277" i="6" s="1"/>
  <c r="J277" i="6"/>
  <c r="AH276" i="6"/>
  <c r="AF276" i="6"/>
  <c r="AD276" i="6"/>
  <c r="AG276" i="6" s="1"/>
  <c r="AA276" i="6"/>
  <c r="AC276" i="6" s="1"/>
  <c r="J276" i="6"/>
  <c r="AH275" i="6"/>
  <c r="AF275" i="6"/>
  <c r="AD275" i="6"/>
  <c r="AA275" i="6"/>
  <c r="AC275" i="6" s="1"/>
  <c r="Z275" i="6"/>
  <c r="J275" i="6"/>
  <c r="AH274" i="6"/>
  <c r="AF274" i="6"/>
  <c r="AD274" i="6"/>
  <c r="AB274" i="6"/>
  <c r="AA274" i="6"/>
  <c r="Z274" i="6"/>
  <c r="J274" i="6"/>
  <c r="AH273" i="6"/>
  <c r="AF273" i="6"/>
  <c r="AD273" i="6"/>
  <c r="AB273" i="6"/>
  <c r="AA273" i="6"/>
  <c r="AC273" i="6" s="1"/>
  <c r="Z273" i="6"/>
  <c r="J273" i="6"/>
  <c r="AH272" i="6"/>
  <c r="AF272" i="6"/>
  <c r="AD272" i="6"/>
  <c r="AB272" i="6"/>
  <c r="AA272" i="6"/>
  <c r="Z272" i="6"/>
  <c r="J272" i="6"/>
  <c r="AH271" i="6"/>
  <c r="AF271" i="6"/>
  <c r="AD271" i="6"/>
  <c r="AB271" i="6"/>
  <c r="AA271" i="6"/>
  <c r="AC271" i="6" s="1"/>
  <c r="Z271" i="6"/>
  <c r="J271" i="6"/>
  <c r="AH270" i="6"/>
  <c r="AF270" i="6"/>
  <c r="AD270" i="6"/>
  <c r="AB270" i="6"/>
  <c r="AA270" i="6"/>
  <c r="Z270" i="6"/>
  <c r="J270" i="6"/>
  <c r="AH269" i="6"/>
  <c r="AF269" i="6"/>
  <c r="AD269" i="6"/>
  <c r="AB269" i="6"/>
  <c r="AA269" i="6"/>
  <c r="AC269" i="6" s="1"/>
  <c r="Z269" i="6"/>
  <c r="J269" i="6"/>
  <c r="AH268" i="6"/>
  <c r="AF268" i="6"/>
  <c r="AD268" i="6"/>
  <c r="AB268" i="6"/>
  <c r="AA268" i="6"/>
  <c r="Z268" i="6"/>
  <c r="J268" i="6"/>
  <c r="AH267" i="6"/>
  <c r="AF267" i="6"/>
  <c r="AD267" i="6"/>
  <c r="AB267" i="6"/>
  <c r="AA267" i="6"/>
  <c r="AC267" i="6" s="1"/>
  <c r="Z267" i="6"/>
  <c r="J267" i="6"/>
  <c r="AH266" i="6"/>
  <c r="AF266" i="6"/>
  <c r="AD266" i="6"/>
  <c r="AB266" i="6"/>
  <c r="AA266" i="6"/>
  <c r="Z266" i="6"/>
  <c r="J266" i="6"/>
  <c r="AH265" i="6"/>
  <c r="AF265" i="6"/>
  <c r="AD265" i="6"/>
  <c r="AB265" i="6"/>
  <c r="AA265" i="6"/>
  <c r="AC265" i="6" s="1"/>
  <c r="Z265" i="6"/>
  <c r="J265" i="6"/>
  <c r="AH264" i="6"/>
  <c r="AF264" i="6"/>
  <c r="AD264" i="6"/>
  <c r="AB264" i="6"/>
  <c r="AA264" i="6"/>
  <c r="Z264" i="6"/>
  <c r="J264" i="6"/>
  <c r="AH263" i="6"/>
  <c r="AF263" i="6"/>
  <c r="AD263" i="6"/>
  <c r="AB263" i="6"/>
  <c r="AA263" i="6"/>
  <c r="AC263" i="6" s="1"/>
  <c r="Z263" i="6"/>
  <c r="J263" i="6"/>
  <c r="AH262" i="6"/>
  <c r="AF262" i="6"/>
  <c r="AD262" i="6"/>
  <c r="AB262" i="6"/>
  <c r="AA262" i="6"/>
  <c r="Z262" i="6"/>
  <c r="J262" i="6"/>
  <c r="AH261" i="6"/>
  <c r="AF261" i="6"/>
  <c r="AD261" i="6"/>
  <c r="AB261" i="6"/>
  <c r="AA261" i="6"/>
  <c r="AC261" i="6" s="1"/>
  <c r="Z261" i="6"/>
  <c r="J261" i="6"/>
  <c r="AH260" i="6"/>
  <c r="AF260" i="6"/>
  <c r="AD260" i="6"/>
  <c r="AB260" i="6"/>
  <c r="AA260" i="6"/>
  <c r="Z260" i="6"/>
  <c r="J260" i="6"/>
  <c r="AH259" i="6"/>
  <c r="AF259" i="6"/>
  <c r="AD259" i="6"/>
  <c r="AB259" i="6"/>
  <c r="AA259" i="6"/>
  <c r="AC259" i="6" s="1"/>
  <c r="Z259" i="6"/>
  <c r="J259" i="6"/>
  <c r="AH258" i="6"/>
  <c r="AF258" i="6"/>
  <c r="AD258" i="6"/>
  <c r="AB258" i="6"/>
  <c r="AA258" i="6"/>
  <c r="Z258" i="6"/>
  <c r="J258" i="6"/>
  <c r="AH257" i="6"/>
  <c r="AF257" i="6"/>
  <c r="AD257" i="6"/>
  <c r="AA257" i="6"/>
  <c r="S257" i="6" s="1"/>
  <c r="Z257" i="6"/>
  <c r="J257" i="6"/>
  <c r="AH256" i="6"/>
  <c r="AF256" i="6"/>
  <c r="AD256" i="6"/>
  <c r="AA256" i="6"/>
  <c r="Z256" i="6"/>
  <c r="J256" i="6"/>
  <c r="AH255" i="6"/>
  <c r="AF255" i="6"/>
  <c r="AD255" i="6"/>
  <c r="AB255" i="6"/>
  <c r="AA255" i="6"/>
  <c r="Z255" i="6"/>
  <c r="J255" i="6"/>
  <c r="AH254" i="6"/>
  <c r="AF254" i="6"/>
  <c r="AD254" i="6"/>
  <c r="AB254" i="6"/>
  <c r="AA254" i="6"/>
  <c r="Z254" i="6"/>
  <c r="J254" i="6"/>
  <c r="AH253" i="6"/>
  <c r="AF253" i="6"/>
  <c r="AD253" i="6"/>
  <c r="AB253" i="6"/>
  <c r="AA253" i="6"/>
  <c r="Z253" i="6"/>
  <c r="J253" i="6"/>
  <c r="AH252" i="6"/>
  <c r="AF252" i="6"/>
  <c r="AD252" i="6"/>
  <c r="AB252" i="6"/>
  <c r="AA252" i="6"/>
  <c r="Z252" i="6"/>
  <c r="J252" i="6"/>
  <c r="AH251" i="6"/>
  <c r="AF251" i="6"/>
  <c r="AD251" i="6"/>
  <c r="AB251" i="6"/>
  <c r="AA251" i="6"/>
  <c r="Z251" i="6"/>
  <c r="J251" i="6"/>
  <c r="AH250" i="6"/>
  <c r="AF250" i="6"/>
  <c r="AD250" i="6"/>
  <c r="AB250" i="6"/>
  <c r="AA250" i="6"/>
  <c r="Z250" i="6"/>
  <c r="J250" i="6"/>
  <c r="AH249" i="6"/>
  <c r="AF249" i="6"/>
  <c r="AD249" i="6"/>
  <c r="AB249" i="6"/>
  <c r="AA249" i="6"/>
  <c r="Z249" i="6"/>
  <c r="J249" i="6"/>
  <c r="AH248" i="6"/>
  <c r="AF248" i="6"/>
  <c r="AD248" i="6"/>
  <c r="AB248" i="6"/>
  <c r="AA248" i="6"/>
  <c r="Z248" i="6"/>
  <c r="J248" i="6"/>
  <c r="AH247" i="6"/>
  <c r="AF247" i="6"/>
  <c r="AD247" i="6"/>
  <c r="AB247" i="6"/>
  <c r="AA247" i="6"/>
  <c r="Z247" i="6"/>
  <c r="J247" i="6"/>
  <c r="AH246" i="6"/>
  <c r="AF246" i="6"/>
  <c r="AD246" i="6"/>
  <c r="AB246" i="6"/>
  <c r="AA246" i="6"/>
  <c r="Z246" i="6"/>
  <c r="J246" i="6"/>
  <c r="AH245" i="6"/>
  <c r="AF245" i="6"/>
  <c r="AD245" i="6"/>
  <c r="AB245" i="6"/>
  <c r="AA245" i="6"/>
  <c r="Z245" i="6"/>
  <c r="J245" i="6"/>
  <c r="AH244" i="6"/>
  <c r="AF244" i="6"/>
  <c r="AD244" i="6"/>
  <c r="AB244" i="6"/>
  <c r="AA244" i="6"/>
  <c r="Z244" i="6"/>
  <c r="J244" i="6"/>
  <c r="AH243" i="6"/>
  <c r="AF243" i="6"/>
  <c r="AD243" i="6"/>
  <c r="AB243" i="6"/>
  <c r="AA243" i="6"/>
  <c r="Z243" i="6"/>
  <c r="J243" i="6"/>
  <c r="AH242" i="6"/>
  <c r="AF242" i="6"/>
  <c r="AD242" i="6"/>
  <c r="AB242" i="6"/>
  <c r="AA242" i="6"/>
  <c r="Z242" i="6"/>
  <c r="J242" i="6"/>
  <c r="AH241" i="6"/>
  <c r="AF241" i="6"/>
  <c r="AD241" i="6"/>
  <c r="AB241" i="6"/>
  <c r="AA241" i="6"/>
  <c r="Z241" i="6"/>
  <c r="J241" i="6"/>
  <c r="AH240" i="6"/>
  <c r="AF240" i="6"/>
  <c r="AD240" i="6"/>
  <c r="AB240" i="6"/>
  <c r="AA240" i="6"/>
  <c r="S240" i="6" s="1"/>
  <c r="Z240" i="6"/>
  <c r="J240" i="6"/>
  <c r="AH239" i="6"/>
  <c r="AF239" i="6"/>
  <c r="AD239" i="6"/>
  <c r="AB239" i="6"/>
  <c r="AA239" i="6"/>
  <c r="Z239" i="6"/>
  <c r="J239" i="6"/>
  <c r="AH238" i="6"/>
  <c r="AF238" i="6"/>
  <c r="AD238" i="6"/>
  <c r="AB238" i="6"/>
  <c r="AA238" i="6"/>
  <c r="AC238" i="6" s="1"/>
  <c r="Z238" i="6"/>
  <c r="J238" i="6"/>
  <c r="AH237" i="6"/>
  <c r="AF237" i="6"/>
  <c r="AD237" i="6"/>
  <c r="AB237" i="6"/>
  <c r="AA237" i="6"/>
  <c r="Z237" i="6"/>
  <c r="J237" i="6"/>
  <c r="AH236" i="6"/>
  <c r="AF236" i="6"/>
  <c r="AD236" i="6"/>
  <c r="AB236" i="6"/>
  <c r="AA236" i="6"/>
  <c r="S236" i="6" s="1"/>
  <c r="Z236" i="6"/>
  <c r="J236" i="6"/>
  <c r="AH235" i="6"/>
  <c r="AF235" i="6"/>
  <c r="AD235" i="6"/>
  <c r="AB235" i="6"/>
  <c r="AA235" i="6"/>
  <c r="Z235" i="6"/>
  <c r="J235" i="6"/>
  <c r="AH234" i="6"/>
  <c r="AF234" i="6"/>
  <c r="AD234" i="6"/>
  <c r="AB234" i="6"/>
  <c r="AA234" i="6"/>
  <c r="Z234" i="6"/>
  <c r="J234" i="6"/>
  <c r="AH233" i="6"/>
  <c r="AF233" i="6"/>
  <c r="AD233" i="6"/>
  <c r="AB233" i="6"/>
  <c r="AA233" i="6"/>
  <c r="Z233" i="6"/>
  <c r="J233" i="6"/>
  <c r="AH232" i="6"/>
  <c r="AF232" i="6"/>
  <c r="AD232" i="6"/>
  <c r="AB232" i="6"/>
  <c r="AA232" i="6"/>
  <c r="S232" i="6" s="1"/>
  <c r="Z232" i="6"/>
  <c r="J232" i="6"/>
  <c r="AH231" i="6"/>
  <c r="AF231" i="6"/>
  <c r="AD231" i="6"/>
  <c r="AB231" i="6"/>
  <c r="AA231" i="6"/>
  <c r="Z231" i="6"/>
  <c r="J231" i="6"/>
  <c r="AH230" i="6"/>
  <c r="AF230" i="6"/>
  <c r="AD230" i="6"/>
  <c r="AB230" i="6"/>
  <c r="AA230" i="6"/>
  <c r="Z230" i="6"/>
  <c r="J230" i="6"/>
  <c r="AH229" i="6"/>
  <c r="AF229" i="6"/>
  <c r="AD229" i="6"/>
  <c r="AB229" i="6"/>
  <c r="AA229" i="6"/>
  <c r="Z229" i="6"/>
  <c r="J229" i="6"/>
  <c r="AH228" i="6"/>
  <c r="AF228" i="6"/>
  <c r="AD228" i="6"/>
  <c r="AB228" i="6"/>
  <c r="AA228" i="6"/>
  <c r="S228" i="6" s="1"/>
  <c r="Z228" i="6"/>
  <c r="J228" i="6"/>
  <c r="AH227" i="6"/>
  <c r="AF227" i="6"/>
  <c r="AD227" i="6"/>
  <c r="AB227" i="6"/>
  <c r="AA227" i="6"/>
  <c r="S227" i="6" s="1"/>
  <c r="Z227" i="6"/>
  <c r="J227" i="6"/>
  <c r="AH226" i="6"/>
  <c r="AF226" i="6"/>
  <c r="AD226" i="6"/>
  <c r="AB226" i="6"/>
  <c r="AA226" i="6"/>
  <c r="AC226" i="6" s="1"/>
  <c r="Z226" i="6"/>
  <c r="J226" i="6"/>
  <c r="AH225" i="6"/>
  <c r="AF225" i="6"/>
  <c r="AD225" i="6"/>
  <c r="AB225" i="6"/>
  <c r="AA225" i="6"/>
  <c r="S225" i="6" s="1"/>
  <c r="Z225" i="6"/>
  <c r="J225" i="6"/>
  <c r="AH224" i="6"/>
  <c r="AF224" i="6"/>
  <c r="AD224" i="6"/>
  <c r="AB224" i="6"/>
  <c r="AA224" i="6"/>
  <c r="S224" i="6" s="1"/>
  <c r="Z224" i="6"/>
  <c r="J224" i="6"/>
  <c r="AH223" i="6"/>
  <c r="AF223" i="6"/>
  <c r="AD223" i="6"/>
  <c r="AB223" i="6"/>
  <c r="AA223" i="6"/>
  <c r="Z223" i="6"/>
  <c r="J223" i="6"/>
  <c r="AH222" i="6"/>
  <c r="AF222" i="6"/>
  <c r="AD222" i="6"/>
  <c r="AB222" i="6"/>
  <c r="AA222" i="6"/>
  <c r="AC222" i="6" s="1"/>
  <c r="Z222" i="6"/>
  <c r="J222" i="6"/>
  <c r="AH221" i="6"/>
  <c r="AF221" i="6"/>
  <c r="AD221" i="6"/>
  <c r="AB221" i="6"/>
  <c r="AA221" i="6"/>
  <c r="S221" i="6" s="1"/>
  <c r="Z221" i="6"/>
  <c r="J221" i="6"/>
  <c r="AH220" i="6"/>
  <c r="AF220" i="6"/>
  <c r="AD220" i="6"/>
  <c r="AB220" i="6"/>
  <c r="AA220" i="6"/>
  <c r="AC220" i="6" s="1"/>
  <c r="Z220" i="6"/>
  <c r="J220" i="6"/>
  <c r="AH219" i="6"/>
  <c r="AF219" i="6"/>
  <c r="AD219" i="6"/>
  <c r="AB219" i="6"/>
  <c r="AA219" i="6"/>
  <c r="AC219" i="6" s="1"/>
  <c r="Z219" i="6"/>
  <c r="J219" i="6"/>
  <c r="AH218" i="6"/>
  <c r="AF218" i="6"/>
  <c r="AD218" i="6"/>
  <c r="AB218" i="6"/>
  <c r="AA218" i="6"/>
  <c r="Z218" i="6"/>
  <c r="J218" i="6"/>
  <c r="AH217" i="6"/>
  <c r="AF217" i="6"/>
  <c r="AD217" i="6"/>
  <c r="AB217" i="6"/>
  <c r="AA217" i="6"/>
  <c r="S217" i="6" s="1"/>
  <c r="Z217" i="6"/>
  <c r="J217" i="6"/>
  <c r="AH216" i="6"/>
  <c r="AF216" i="6"/>
  <c r="AD216" i="6"/>
  <c r="AB216" i="6"/>
  <c r="AA216" i="6"/>
  <c r="AC216" i="6" s="1"/>
  <c r="Z216" i="6"/>
  <c r="J216" i="6"/>
  <c r="AH215" i="6"/>
  <c r="AF215" i="6"/>
  <c r="AD215" i="6"/>
  <c r="AB215" i="6"/>
  <c r="AA215" i="6"/>
  <c r="AC215" i="6" s="1"/>
  <c r="Z215" i="6"/>
  <c r="J215" i="6"/>
  <c r="AH214" i="6"/>
  <c r="AF214" i="6"/>
  <c r="AD214" i="6"/>
  <c r="AB214" i="6"/>
  <c r="AA214" i="6"/>
  <c r="AC214" i="6" s="1"/>
  <c r="Z214" i="6"/>
  <c r="J214" i="6"/>
  <c r="AH213" i="6"/>
  <c r="AF213" i="6"/>
  <c r="AD213" i="6"/>
  <c r="AB213" i="6"/>
  <c r="AA213" i="6"/>
  <c r="Z213" i="6"/>
  <c r="J213" i="6"/>
  <c r="AH212" i="6"/>
  <c r="AF212" i="6"/>
  <c r="AD212" i="6"/>
  <c r="AB212" i="6"/>
  <c r="AA212" i="6"/>
  <c r="AC212" i="6" s="1"/>
  <c r="Z212" i="6"/>
  <c r="J212" i="6"/>
  <c r="AH211" i="6"/>
  <c r="AF211" i="6"/>
  <c r="AD211" i="6"/>
  <c r="AG211" i="6" s="1"/>
  <c r="AB211" i="6"/>
  <c r="AA211" i="6"/>
  <c r="AC211" i="6" s="1"/>
  <c r="Z211" i="6"/>
  <c r="J211" i="6"/>
  <c r="AH210" i="6"/>
  <c r="AF210" i="6"/>
  <c r="AD210" i="6"/>
  <c r="AC210" i="6"/>
  <c r="AB210" i="6"/>
  <c r="AA210" i="6"/>
  <c r="AG210" i="6" s="1"/>
  <c r="Z210" i="6"/>
  <c r="J210" i="6"/>
  <c r="AH209" i="6"/>
  <c r="AF209" i="6"/>
  <c r="AD209" i="6"/>
  <c r="AB209" i="6"/>
  <c r="AA209" i="6"/>
  <c r="S209" i="6" s="1"/>
  <c r="Z209" i="6"/>
  <c r="J209" i="6"/>
  <c r="AH208" i="6"/>
  <c r="AF208" i="6"/>
  <c r="AD208" i="6"/>
  <c r="AB208" i="6"/>
  <c r="AA208" i="6"/>
  <c r="S208" i="6" s="1"/>
  <c r="Z208" i="6"/>
  <c r="J208" i="6"/>
  <c r="AH207" i="6"/>
  <c r="AF207" i="6"/>
  <c r="AD207" i="6"/>
  <c r="AB207" i="6"/>
  <c r="AA207" i="6"/>
  <c r="AC207" i="6" s="1"/>
  <c r="Z207" i="6"/>
  <c r="J207" i="6"/>
  <c r="AH206" i="6"/>
  <c r="AF206" i="6"/>
  <c r="AD206" i="6"/>
  <c r="AB206" i="6"/>
  <c r="AA206" i="6"/>
  <c r="AC206" i="6" s="1"/>
  <c r="Z206" i="6"/>
  <c r="J206" i="6"/>
  <c r="AH205" i="6"/>
  <c r="AF205" i="6"/>
  <c r="AD205" i="6"/>
  <c r="AC205" i="6"/>
  <c r="AB205" i="6"/>
  <c r="AA205" i="6"/>
  <c r="S205" i="6" s="1"/>
  <c r="Z205" i="6"/>
  <c r="J205" i="6"/>
  <c r="AH204" i="6"/>
  <c r="AF204" i="6"/>
  <c r="AD204" i="6"/>
  <c r="AC204" i="6"/>
  <c r="AB204" i="6"/>
  <c r="AA204" i="6"/>
  <c r="S204" i="6" s="1"/>
  <c r="Z204" i="6"/>
  <c r="J204" i="6"/>
  <c r="AH203" i="6"/>
  <c r="AF203" i="6"/>
  <c r="AD203" i="6"/>
  <c r="AB203" i="6"/>
  <c r="AA203" i="6"/>
  <c r="AC203" i="6" s="1"/>
  <c r="Z203" i="6"/>
  <c r="J203" i="6"/>
  <c r="AH202" i="6"/>
  <c r="AF202" i="6"/>
  <c r="AD202" i="6"/>
  <c r="AB202" i="6"/>
  <c r="AA202" i="6"/>
  <c r="S202" i="6" s="1"/>
  <c r="Z202" i="6"/>
  <c r="J202" i="6"/>
  <c r="AH201" i="6"/>
  <c r="AF201" i="6"/>
  <c r="AD201" i="6"/>
  <c r="AB201" i="6"/>
  <c r="AA201" i="6"/>
  <c r="S201" i="6" s="1"/>
  <c r="Z201" i="6"/>
  <c r="J201" i="6"/>
  <c r="AH200" i="6"/>
  <c r="AF200" i="6"/>
  <c r="AD200" i="6"/>
  <c r="AB200" i="6"/>
  <c r="AA200" i="6"/>
  <c r="S200" i="6" s="1"/>
  <c r="Z200" i="6"/>
  <c r="J200" i="6"/>
  <c r="AH199" i="6"/>
  <c r="AF199" i="6"/>
  <c r="AD199" i="6"/>
  <c r="AB199" i="6"/>
  <c r="AA199" i="6"/>
  <c r="Z199" i="6"/>
  <c r="J199" i="6"/>
  <c r="AH198" i="6"/>
  <c r="AF198" i="6"/>
  <c r="AD198" i="6"/>
  <c r="AB198" i="6"/>
  <c r="AA198" i="6"/>
  <c r="S198" i="6" s="1"/>
  <c r="Z198" i="6"/>
  <c r="J198" i="6"/>
  <c r="AH197" i="6"/>
  <c r="AF197" i="6"/>
  <c r="AD197" i="6"/>
  <c r="AB197" i="6"/>
  <c r="AA197" i="6"/>
  <c r="S197" i="6" s="1"/>
  <c r="Z197" i="6"/>
  <c r="J197" i="6"/>
  <c r="AH196" i="6"/>
  <c r="AF196" i="6"/>
  <c r="AD196" i="6"/>
  <c r="AB196" i="6"/>
  <c r="AA196" i="6"/>
  <c r="S196" i="6" s="1"/>
  <c r="Z196" i="6"/>
  <c r="J196" i="6"/>
  <c r="AH195" i="6"/>
  <c r="AF195" i="6"/>
  <c r="AD195" i="6"/>
  <c r="AB195" i="6"/>
  <c r="AA195" i="6"/>
  <c r="AC195" i="6" s="1"/>
  <c r="Z195" i="6"/>
  <c r="J195" i="6"/>
  <c r="AH194" i="6"/>
  <c r="AF194" i="6"/>
  <c r="AD194" i="6"/>
  <c r="AB194" i="6"/>
  <c r="AA194" i="6"/>
  <c r="S194" i="6" s="1"/>
  <c r="Z194" i="6"/>
  <c r="J194" i="6"/>
  <c r="AH193" i="6"/>
  <c r="AF193" i="6"/>
  <c r="AD193" i="6"/>
  <c r="AB193" i="6"/>
  <c r="AA193" i="6"/>
  <c r="S193" i="6" s="1"/>
  <c r="Z193" i="6"/>
  <c r="J193" i="6"/>
  <c r="AH192" i="6"/>
  <c r="AF192" i="6"/>
  <c r="AD192" i="6"/>
  <c r="AB192" i="6"/>
  <c r="AA192" i="6"/>
  <c r="AC192" i="6" s="1"/>
  <c r="Z192" i="6"/>
  <c r="S192" i="6"/>
  <c r="J192" i="6"/>
  <c r="AH191" i="6"/>
  <c r="AF191" i="6"/>
  <c r="AD191" i="6"/>
  <c r="AB191" i="6"/>
  <c r="AA191" i="6"/>
  <c r="AC191" i="6" s="1"/>
  <c r="Z191" i="6"/>
  <c r="S191" i="6"/>
  <c r="J191" i="6"/>
  <c r="AH190" i="6"/>
  <c r="AF190" i="6"/>
  <c r="AD190" i="6"/>
  <c r="AB190" i="6"/>
  <c r="AA190" i="6"/>
  <c r="AC190" i="6" s="1"/>
  <c r="Z190" i="6"/>
  <c r="J190" i="6"/>
  <c r="AH189" i="6"/>
  <c r="AF189" i="6"/>
  <c r="AD189" i="6"/>
  <c r="AB189" i="6"/>
  <c r="AA189" i="6"/>
  <c r="S189" i="6" s="1"/>
  <c r="Z189" i="6"/>
  <c r="J189" i="6"/>
  <c r="AH188" i="6"/>
  <c r="AF188" i="6"/>
  <c r="AD188" i="6"/>
  <c r="AB188" i="6"/>
  <c r="AA188" i="6"/>
  <c r="AC188" i="6" s="1"/>
  <c r="Z188" i="6"/>
  <c r="J188" i="6"/>
  <c r="AH187" i="6"/>
  <c r="AF187" i="6"/>
  <c r="AD187" i="6"/>
  <c r="AB187" i="6"/>
  <c r="AA187" i="6"/>
  <c r="AC187" i="6" s="1"/>
  <c r="Z187" i="6"/>
  <c r="J187" i="6"/>
  <c r="AH186" i="6"/>
  <c r="AF186" i="6"/>
  <c r="AD186" i="6"/>
  <c r="AB186" i="6"/>
  <c r="AA186" i="6"/>
  <c r="AC186" i="6" s="1"/>
  <c r="Z186" i="6"/>
  <c r="S186" i="6"/>
  <c r="J186" i="6"/>
  <c r="AH185" i="6"/>
  <c r="AF185" i="6"/>
  <c r="AD185" i="6"/>
  <c r="AB185" i="6"/>
  <c r="AA185" i="6"/>
  <c r="S185" i="6" s="1"/>
  <c r="Z185" i="6"/>
  <c r="J185" i="6"/>
  <c r="AH184" i="6"/>
  <c r="AF184" i="6"/>
  <c r="AD184" i="6"/>
  <c r="AB184" i="6"/>
  <c r="AA184" i="6"/>
  <c r="AC184" i="6" s="1"/>
  <c r="Z184" i="6"/>
  <c r="S184" i="6"/>
  <c r="J184" i="6"/>
  <c r="AH183" i="6"/>
  <c r="AF183" i="6"/>
  <c r="AD183" i="6"/>
  <c r="AB183" i="6"/>
  <c r="AA183" i="6"/>
  <c r="AC183" i="6" s="1"/>
  <c r="Z183" i="6"/>
  <c r="S183" i="6"/>
  <c r="J183" i="6"/>
  <c r="AH182" i="6"/>
  <c r="AF182" i="6"/>
  <c r="AD182" i="6"/>
  <c r="AB182" i="6"/>
  <c r="AA182" i="6"/>
  <c r="S182" i="6" s="1"/>
  <c r="Z182" i="6"/>
  <c r="J182" i="6"/>
  <c r="AH181" i="6"/>
  <c r="AF181" i="6"/>
  <c r="AD181" i="6"/>
  <c r="AB181" i="6"/>
  <c r="AA181" i="6"/>
  <c r="Z181" i="6"/>
  <c r="J181" i="6"/>
  <c r="AH180" i="6"/>
  <c r="AF180" i="6"/>
  <c r="AD180" i="6"/>
  <c r="AB180" i="6"/>
  <c r="AA180" i="6"/>
  <c r="AC180" i="6" s="1"/>
  <c r="Z180" i="6"/>
  <c r="J180" i="6"/>
  <c r="AH179" i="6"/>
  <c r="AF179" i="6"/>
  <c r="AD179" i="6"/>
  <c r="AB179" i="6"/>
  <c r="AA179" i="6"/>
  <c r="AC179" i="6" s="1"/>
  <c r="Z179" i="6"/>
  <c r="J179" i="6"/>
  <c r="AH178" i="6"/>
  <c r="AF178" i="6"/>
  <c r="AD178" i="6"/>
  <c r="AB178" i="6"/>
  <c r="AA178" i="6"/>
  <c r="AC178" i="6" s="1"/>
  <c r="Z178" i="6"/>
  <c r="J178" i="6"/>
  <c r="AH177" i="6"/>
  <c r="AF177" i="6"/>
  <c r="AD177" i="6"/>
  <c r="AB177" i="6"/>
  <c r="AA177" i="6"/>
  <c r="S177" i="6" s="1"/>
  <c r="Z177" i="6"/>
  <c r="J177" i="6"/>
  <c r="AH176" i="6"/>
  <c r="AF176" i="6"/>
  <c r="AD176" i="6"/>
  <c r="AB176" i="6"/>
  <c r="AA176" i="6"/>
  <c r="S176" i="6" s="1"/>
  <c r="Z176" i="6"/>
  <c r="J176" i="6"/>
  <c r="AH175" i="6"/>
  <c r="AF175" i="6"/>
  <c r="AD175" i="6"/>
  <c r="AB175" i="6"/>
  <c r="AA175" i="6"/>
  <c r="AC175" i="6" s="1"/>
  <c r="Z175" i="6"/>
  <c r="J175" i="6"/>
  <c r="AH174" i="6"/>
  <c r="AF174" i="6"/>
  <c r="AD174" i="6"/>
  <c r="AB174" i="6"/>
  <c r="AA174" i="6"/>
  <c r="AC174" i="6" s="1"/>
  <c r="Z174" i="6"/>
  <c r="J174" i="6"/>
  <c r="AH173" i="6"/>
  <c r="AF173" i="6"/>
  <c r="AD173" i="6"/>
  <c r="AC173" i="6"/>
  <c r="AB173" i="6"/>
  <c r="AA173" i="6"/>
  <c r="S173" i="6" s="1"/>
  <c r="Z173" i="6"/>
  <c r="J173" i="6"/>
  <c r="AH172" i="6"/>
  <c r="AF172" i="6"/>
  <c r="AD172" i="6"/>
  <c r="AC172" i="6"/>
  <c r="AB172" i="6"/>
  <c r="AA172" i="6"/>
  <c r="S172" i="6" s="1"/>
  <c r="Z172" i="6"/>
  <c r="J172" i="6"/>
  <c r="AH171" i="6"/>
  <c r="AF171" i="6"/>
  <c r="AD171" i="6"/>
  <c r="AB171" i="6"/>
  <c r="AA171" i="6"/>
  <c r="AC171" i="6" s="1"/>
  <c r="Z171" i="6"/>
  <c r="J171" i="6"/>
  <c r="AH170" i="6"/>
  <c r="AF170" i="6"/>
  <c r="AD170" i="6"/>
  <c r="AB170" i="6"/>
  <c r="AA170" i="6"/>
  <c r="S170" i="6" s="1"/>
  <c r="Z170" i="6"/>
  <c r="J170" i="6"/>
  <c r="AH169" i="6"/>
  <c r="AF169" i="6"/>
  <c r="AD169" i="6"/>
  <c r="AB169" i="6"/>
  <c r="AA169" i="6"/>
  <c r="S169" i="6" s="1"/>
  <c r="Z169" i="6"/>
  <c r="J169" i="6"/>
  <c r="AH168" i="6"/>
  <c r="AF168" i="6"/>
  <c r="AD168" i="6"/>
  <c r="AB168" i="6"/>
  <c r="AA168" i="6"/>
  <c r="S168" i="6" s="1"/>
  <c r="Z168" i="6"/>
  <c r="J168" i="6"/>
  <c r="AH167" i="6"/>
  <c r="AF167" i="6"/>
  <c r="AD167" i="6"/>
  <c r="AB167" i="6"/>
  <c r="AA167" i="6"/>
  <c r="Z167" i="6"/>
  <c r="J167" i="6"/>
  <c r="AH166" i="6"/>
  <c r="AF166" i="6"/>
  <c r="AD166" i="6"/>
  <c r="AB166" i="6"/>
  <c r="AA166" i="6"/>
  <c r="S166" i="6" s="1"/>
  <c r="Z166" i="6"/>
  <c r="J166" i="6"/>
  <c r="AH165" i="6"/>
  <c r="AF165" i="6"/>
  <c r="AD165" i="6"/>
  <c r="AG165" i="6" s="1"/>
  <c r="AB165" i="6"/>
  <c r="AA165" i="6"/>
  <c r="S165" i="6" s="1"/>
  <c r="Z165" i="6"/>
  <c r="J165" i="6"/>
  <c r="AH164" i="6"/>
  <c r="AF164" i="6"/>
  <c r="AD164" i="6"/>
  <c r="AB164" i="6"/>
  <c r="AA164" i="6"/>
  <c r="S164" i="6" s="1"/>
  <c r="Z164" i="6"/>
  <c r="J164" i="6"/>
  <c r="AH163" i="6"/>
  <c r="AF163" i="6"/>
  <c r="AD163" i="6"/>
  <c r="AB163" i="6"/>
  <c r="AA163" i="6"/>
  <c r="AC163" i="6" s="1"/>
  <c r="Z163" i="6"/>
  <c r="J163" i="6"/>
  <c r="AH162" i="6"/>
  <c r="AF162" i="6"/>
  <c r="AD162" i="6"/>
  <c r="AB162" i="6"/>
  <c r="AA162" i="6"/>
  <c r="S162" i="6" s="1"/>
  <c r="Z162" i="6"/>
  <c r="J162" i="6"/>
  <c r="AH161" i="6"/>
  <c r="AF161" i="6"/>
  <c r="AD161" i="6"/>
  <c r="AB161" i="6"/>
  <c r="AA161" i="6"/>
  <c r="S161" i="6" s="1"/>
  <c r="Z161" i="6"/>
  <c r="J161" i="6"/>
  <c r="AH160" i="6"/>
  <c r="AF160" i="6"/>
  <c r="AD160" i="6"/>
  <c r="AG160" i="6" s="1"/>
  <c r="AB160" i="6"/>
  <c r="AA160" i="6"/>
  <c r="S160" i="6" s="1"/>
  <c r="Z160" i="6"/>
  <c r="J160" i="6"/>
  <c r="AH159" i="6"/>
  <c r="AF159" i="6"/>
  <c r="AD159" i="6"/>
  <c r="AB159" i="6"/>
  <c r="AA159" i="6"/>
  <c r="AC159" i="6" s="1"/>
  <c r="Z159" i="6"/>
  <c r="J159" i="6"/>
  <c r="AH158" i="6"/>
  <c r="AF158" i="6"/>
  <c r="AD158" i="6"/>
  <c r="AB158" i="6"/>
  <c r="AA158" i="6"/>
  <c r="AC158" i="6" s="1"/>
  <c r="Z158" i="6"/>
  <c r="J158" i="6"/>
  <c r="AH157" i="6"/>
  <c r="AF157" i="6"/>
  <c r="AD157" i="6"/>
  <c r="AG157" i="6" s="1"/>
  <c r="AB157" i="6"/>
  <c r="AA157" i="6"/>
  <c r="S157" i="6" s="1"/>
  <c r="Z157" i="6"/>
  <c r="J157" i="6"/>
  <c r="AH156" i="6"/>
  <c r="AF156" i="6"/>
  <c r="AD156" i="6"/>
  <c r="AG156" i="6" s="1"/>
  <c r="AB156" i="6"/>
  <c r="AA156" i="6"/>
  <c r="S156" i="6" s="1"/>
  <c r="Z156" i="6"/>
  <c r="J156" i="6"/>
  <c r="AH155" i="6"/>
  <c r="AF155" i="6"/>
  <c r="AD155" i="6"/>
  <c r="AB155" i="6"/>
  <c r="AA155" i="6"/>
  <c r="AC155" i="6" s="1"/>
  <c r="Z155" i="6"/>
  <c r="J155" i="6"/>
  <c r="AH154" i="6"/>
  <c r="AF154" i="6"/>
  <c r="AD154" i="6"/>
  <c r="AB154" i="6"/>
  <c r="AA154" i="6"/>
  <c r="AC154" i="6" s="1"/>
  <c r="Z154" i="6"/>
  <c r="J154" i="6"/>
  <c r="AH153" i="6"/>
  <c r="AF153" i="6"/>
  <c r="AD153" i="6"/>
  <c r="AB153" i="6"/>
  <c r="AA153" i="6"/>
  <c r="S153" i="6" s="1"/>
  <c r="Z153" i="6"/>
  <c r="J153" i="6"/>
  <c r="AH152" i="6"/>
  <c r="AF152" i="6"/>
  <c r="AD152" i="6"/>
  <c r="AB152" i="6"/>
  <c r="AA152" i="6"/>
  <c r="AC152" i="6" s="1"/>
  <c r="Z152" i="6"/>
  <c r="J152" i="6"/>
  <c r="AH151" i="6"/>
  <c r="AF151" i="6"/>
  <c r="AD151" i="6"/>
  <c r="AB151" i="6"/>
  <c r="AA151" i="6"/>
  <c r="AC151" i="6" s="1"/>
  <c r="Z151" i="6"/>
  <c r="J151" i="6"/>
  <c r="AH150" i="6"/>
  <c r="AF150" i="6"/>
  <c r="AD150" i="6"/>
  <c r="AB150" i="6"/>
  <c r="AA150" i="6"/>
  <c r="AC150" i="6" s="1"/>
  <c r="Z150" i="6"/>
  <c r="J150" i="6"/>
  <c r="AH149" i="6"/>
  <c r="AF149" i="6"/>
  <c r="AD149" i="6"/>
  <c r="AB149" i="6"/>
  <c r="AA149" i="6"/>
  <c r="S149" i="6" s="1"/>
  <c r="Z149" i="6"/>
  <c r="J149" i="6"/>
  <c r="AH148" i="6"/>
  <c r="AF148" i="6"/>
  <c r="AD148" i="6"/>
  <c r="AB148" i="6"/>
  <c r="AA148" i="6"/>
  <c r="S148" i="6" s="1"/>
  <c r="Z148" i="6"/>
  <c r="J148" i="6"/>
  <c r="AH147" i="6"/>
  <c r="AF147" i="6"/>
  <c r="AD147" i="6"/>
  <c r="AG147" i="6" s="1"/>
  <c r="AB147" i="6"/>
  <c r="AA147" i="6"/>
  <c r="AC147" i="6" s="1"/>
  <c r="Z147" i="6"/>
  <c r="J147" i="6"/>
  <c r="AH146" i="6"/>
  <c r="AF146" i="6"/>
  <c r="AD146" i="6"/>
  <c r="AG146" i="6" s="1"/>
  <c r="AC146" i="6"/>
  <c r="AB146" i="6"/>
  <c r="AA146" i="6"/>
  <c r="S146" i="6" s="1"/>
  <c r="Z146" i="6"/>
  <c r="J146" i="6"/>
  <c r="AH145" i="6"/>
  <c r="AF145" i="6"/>
  <c r="AD145" i="6"/>
  <c r="AG145" i="6" s="1"/>
  <c r="AB145" i="6"/>
  <c r="AA145" i="6"/>
  <c r="S145" i="6" s="1"/>
  <c r="Z145" i="6"/>
  <c r="J145" i="6"/>
  <c r="AH144" i="6"/>
  <c r="AF144" i="6"/>
  <c r="AD144" i="6"/>
  <c r="AC144" i="6"/>
  <c r="AB144" i="6"/>
  <c r="AA144" i="6"/>
  <c r="S144" i="6" s="1"/>
  <c r="Z144" i="6"/>
  <c r="J144" i="6"/>
  <c r="AH143" i="6"/>
  <c r="AF143" i="6"/>
  <c r="AD143" i="6"/>
  <c r="AB143" i="6"/>
  <c r="AA143" i="6"/>
  <c r="Z143" i="6"/>
  <c r="J143" i="6"/>
  <c r="AH142" i="6"/>
  <c r="AF142" i="6"/>
  <c r="AD142" i="6"/>
  <c r="AB142" i="6"/>
  <c r="AA142" i="6"/>
  <c r="AC142" i="6" s="1"/>
  <c r="Z142" i="6"/>
  <c r="J142" i="6"/>
  <c r="AH141" i="6"/>
  <c r="AF141" i="6"/>
  <c r="AD141" i="6"/>
  <c r="AB141" i="6"/>
  <c r="AA141" i="6"/>
  <c r="S141" i="6" s="1"/>
  <c r="Z141" i="6"/>
  <c r="J141" i="6"/>
  <c r="AH140" i="6"/>
  <c r="AF140" i="6"/>
  <c r="AD140" i="6"/>
  <c r="AG140" i="6" s="1"/>
  <c r="AB140" i="6"/>
  <c r="AA140" i="6"/>
  <c r="S140" i="6" s="1"/>
  <c r="Z140" i="6"/>
  <c r="J140" i="6"/>
  <c r="AH139" i="6"/>
  <c r="AF139" i="6"/>
  <c r="AD139" i="6"/>
  <c r="AB139" i="6"/>
  <c r="AA139" i="6"/>
  <c r="AC139" i="6" s="1"/>
  <c r="Z139" i="6"/>
  <c r="J139" i="6"/>
  <c r="AH138" i="6"/>
  <c r="AF138" i="6"/>
  <c r="AD138" i="6"/>
  <c r="AB138" i="6"/>
  <c r="AA138" i="6"/>
  <c r="AC138" i="6" s="1"/>
  <c r="Z138" i="6"/>
  <c r="J138" i="6"/>
  <c r="AH137" i="6"/>
  <c r="AF137" i="6"/>
  <c r="AD137" i="6"/>
  <c r="AB137" i="6"/>
  <c r="AA137" i="6"/>
  <c r="S137" i="6" s="1"/>
  <c r="Z137" i="6"/>
  <c r="J137" i="6"/>
  <c r="AH136" i="6"/>
  <c r="AG136" i="6"/>
  <c r="AF136" i="6"/>
  <c r="AD136" i="6"/>
  <c r="AB136" i="6"/>
  <c r="AA136" i="6"/>
  <c r="AC136" i="6" s="1"/>
  <c r="Z136" i="6"/>
  <c r="J136" i="6"/>
  <c r="AH135" i="6"/>
  <c r="AF135" i="6"/>
  <c r="AD135" i="6"/>
  <c r="AB135" i="6"/>
  <c r="AA135" i="6"/>
  <c r="AC135" i="6" s="1"/>
  <c r="Z135" i="6"/>
  <c r="J135" i="6"/>
  <c r="AH134" i="6"/>
  <c r="AG134" i="6"/>
  <c r="AF134" i="6"/>
  <c r="AD134" i="6"/>
  <c r="AB134" i="6"/>
  <c r="AA134" i="6"/>
  <c r="AC134" i="6" s="1"/>
  <c r="Z134" i="6"/>
  <c r="J134" i="6"/>
  <c r="AH133" i="6"/>
  <c r="AF133" i="6"/>
  <c r="AD133" i="6"/>
  <c r="AB133" i="6"/>
  <c r="AA133" i="6"/>
  <c r="Z133" i="6"/>
  <c r="J133" i="6"/>
  <c r="AH132" i="6"/>
  <c r="AF132" i="6"/>
  <c r="AD132" i="6"/>
  <c r="AG132" i="6" s="1"/>
  <c r="AC132" i="6"/>
  <c r="AB132" i="6"/>
  <c r="AA132" i="6"/>
  <c r="S132" i="6" s="1"/>
  <c r="Z132" i="6"/>
  <c r="J132" i="6"/>
  <c r="AH131" i="6"/>
  <c r="AF131" i="6"/>
  <c r="AD131" i="6"/>
  <c r="AG131" i="6" s="1"/>
  <c r="AB131" i="6"/>
  <c r="AA131" i="6"/>
  <c r="AC131" i="6" s="1"/>
  <c r="Z131" i="6"/>
  <c r="J131" i="6"/>
  <c r="AH130" i="6"/>
  <c r="AF130" i="6"/>
  <c r="AD130" i="6"/>
  <c r="AG130" i="6" s="1"/>
  <c r="AB130" i="6"/>
  <c r="AA130" i="6"/>
  <c r="AC130" i="6" s="1"/>
  <c r="Z130" i="6"/>
  <c r="J130" i="6"/>
  <c r="AH129" i="6"/>
  <c r="AF129" i="6"/>
  <c r="AD129" i="6"/>
  <c r="AC129" i="6"/>
  <c r="AB129" i="6"/>
  <c r="AA129" i="6"/>
  <c r="S129" i="6" s="1"/>
  <c r="Z129" i="6"/>
  <c r="J129" i="6"/>
  <c r="AH128" i="6"/>
  <c r="AF128" i="6"/>
  <c r="AD128" i="6"/>
  <c r="AC128" i="6"/>
  <c r="AB128" i="6"/>
  <c r="AA128" i="6"/>
  <c r="S128" i="6" s="1"/>
  <c r="Z128" i="6"/>
  <c r="J128" i="6"/>
  <c r="AH127" i="6"/>
  <c r="AF127" i="6"/>
  <c r="AD127" i="6"/>
  <c r="AB127" i="6"/>
  <c r="AA127" i="6"/>
  <c r="Z127" i="6"/>
  <c r="J127" i="6"/>
  <c r="AH126" i="6"/>
  <c r="AF126" i="6"/>
  <c r="AD126" i="6"/>
  <c r="AB126" i="6"/>
  <c r="AA126" i="6"/>
  <c r="AC126" i="6" s="1"/>
  <c r="Z126" i="6"/>
  <c r="J126" i="6"/>
  <c r="AH125" i="6"/>
  <c r="AF125" i="6"/>
  <c r="AD125" i="6"/>
  <c r="AB125" i="6"/>
  <c r="AA125" i="6"/>
  <c r="S125" i="6" s="1"/>
  <c r="Z125" i="6"/>
  <c r="J125" i="6"/>
  <c r="AH124" i="6"/>
  <c r="AF124" i="6"/>
  <c r="AD124" i="6"/>
  <c r="AG124" i="6" s="1"/>
  <c r="AB124" i="6"/>
  <c r="AA124" i="6"/>
  <c r="S124" i="6" s="1"/>
  <c r="Z124" i="6"/>
  <c r="J124" i="6"/>
  <c r="AH123" i="6"/>
  <c r="AF123" i="6"/>
  <c r="AD123" i="6"/>
  <c r="AB123" i="6"/>
  <c r="AA123" i="6"/>
  <c r="AC123" i="6" s="1"/>
  <c r="Z123" i="6"/>
  <c r="J123" i="6"/>
  <c r="AH122" i="6"/>
  <c r="AF122" i="6"/>
  <c r="AD122" i="6"/>
  <c r="AG122" i="6" s="1"/>
  <c r="AB122" i="6"/>
  <c r="AA122" i="6"/>
  <c r="AC122" i="6" s="1"/>
  <c r="Z122" i="6"/>
  <c r="J122" i="6"/>
  <c r="AH121" i="6"/>
  <c r="AF121" i="6"/>
  <c r="AD121" i="6"/>
  <c r="AC121" i="6"/>
  <c r="AB121" i="6"/>
  <c r="AA121" i="6"/>
  <c r="S121" i="6" s="1"/>
  <c r="Z121" i="6"/>
  <c r="J121" i="6"/>
  <c r="AH120" i="6"/>
  <c r="AF120" i="6"/>
  <c r="AD120" i="6"/>
  <c r="AB120" i="6"/>
  <c r="AA120" i="6"/>
  <c r="AC120" i="6" s="1"/>
  <c r="Z120" i="6"/>
  <c r="S120" i="6"/>
  <c r="J120" i="6"/>
  <c r="AH119" i="6"/>
  <c r="AF119" i="6"/>
  <c r="AD119" i="6"/>
  <c r="AB119" i="6"/>
  <c r="AA119" i="6"/>
  <c r="AC119" i="6" s="1"/>
  <c r="Z119" i="6"/>
  <c r="S119" i="6"/>
  <c r="J119" i="6"/>
  <c r="AH118" i="6"/>
  <c r="AF118" i="6"/>
  <c r="AD118" i="6"/>
  <c r="AB118" i="6"/>
  <c r="AA118" i="6"/>
  <c r="AC118" i="6" s="1"/>
  <c r="Z118" i="6"/>
  <c r="J118" i="6"/>
  <c r="AH117" i="6"/>
  <c r="AF117" i="6"/>
  <c r="AD117" i="6"/>
  <c r="AB117" i="6"/>
  <c r="AA117" i="6"/>
  <c r="S117" i="6" s="1"/>
  <c r="Z117" i="6"/>
  <c r="J117" i="6"/>
  <c r="AH116" i="6"/>
  <c r="AF116" i="6"/>
  <c r="AD116" i="6"/>
  <c r="AB116" i="6"/>
  <c r="AA116" i="6"/>
  <c r="S116" i="6" s="1"/>
  <c r="Z116" i="6"/>
  <c r="J116" i="6"/>
  <c r="AH115" i="6"/>
  <c r="AF115" i="6"/>
  <c r="AD115" i="6"/>
  <c r="AB115" i="6"/>
  <c r="AA115" i="6"/>
  <c r="AC115" i="6" s="1"/>
  <c r="Z115" i="6"/>
  <c r="J115" i="6"/>
  <c r="AH114" i="6"/>
  <c r="AF114" i="6"/>
  <c r="AD114" i="6"/>
  <c r="AG114" i="6" s="1"/>
  <c r="AB114" i="6"/>
  <c r="AA114" i="6"/>
  <c r="AC114" i="6" s="1"/>
  <c r="Z114" i="6"/>
  <c r="J114" i="6"/>
  <c r="AH113" i="6"/>
  <c r="AF113" i="6"/>
  <c r="AD113" i="6"/>
  <c r="AB113" i="6"/>
  <c r="AA113" i="6"/>
  <c r="S113" i="6" s="1"/>
  <c r="Z113" i="6"/>
  <c r="J113" i="6"/>
  <c r="AH112" i="6"/>
  <c r="AF112" i="6"/>
  <c r="AD112" i="6"/>
  <c r="AB112" i="6"/>
  <c r="AA112" i="6"/>
  <c r="S112" i="6" s="1"/>
  <c r="Z112" i="6"/>
  <c r="J112" i="6"/>
  <c r="AH111" i="6"/>
  <c r="AF111" i="6"/>
  <c r="AD111" i="6"/>
  <c r="AB111" i="6"/>
  <c r="AA111" i="6"/>
  <c r="AC111" i="6" s="1"/>
  <c r="Z111" i="6"/>
  <c r="J111" i="6"/>
  <c r="AH110" i="6"/>
  <c r="AF110" i="6"/>
  <c r="AD110" i="6"/>
  <c r="AB110" i="6"/>
  <c r="AA110" i="6"/>
  <c r="AC110" i="6" s="1"/>
  <c r="Z110" i="6"/>
  <c r="J110" i="6"/>
  <c r="AH109" i="6"/>
  <c r="AF109" i="6"/>
  <c r="AD109" i="6"/>
  <c r="AB109" i="6"/>
  <c r="AA109" i="6"/>
  <c r="S109" i="6" s="1"/>
  <c r="Z109" i="6"/>
  <c r="J109" i="6"/>
  <c r="AH108" i="6"/>
  <c r="AF108" i="6"/>
  <c r="AD108" i="6"/>
  <c r="AB108" i="6"/>
  <c r="AA108" i="6"/>
  <c r="AC108" i="6" s="1"/>
  <c r="Z108" i="6"/>
  <c r="S108" i="6"/>
  <c r="J108" i="6"/>
  <c r="AH107" i="6"/>
  <c r="AF107" i="6"/>
  <c r="AD107" i="6"/>
  <c r="AB107" i="6"/>
  <c r="AA107" i="6"/>
  <c r="AC107" i="6" s="1"/>
  <c r="Z107" i="6"/>
  <c r="S107" i="6"/>
  <c r="J107" i="6"/>
  <c r="AH106" i="6"/>
  <c r="AF106" i="6"/>
  <c r="AD106" i="6"/>
  <c r="AB106" i="6"/>
  <c r="AA106" i="6"/>
  <c r="AC106" i="6" s="1"/>
  <c r="Z106" i="6"/>
  <c r="J106" i="6"/>
  <c r="AH105" i="6"/>
  <c r="AF105" i="6"/>
  <c r="AD105" i="6"/>
  <c r="AB105" i="6"/>
  <c r="AA105" i="6"/>
  <c r="S105" i="6" s="1"/>
  <c r="Z105" i="6"/>
  <c r="J105" i="6"/>
  <c r="AH104" i="6"/>
  <c r="AF104" i="6"/>
  <c r="AD104" i="6"/>
  <c r="AB104" i="6"/>
  <c r="AA104" i="6"/>
  <c r="AC104" i="6" s="1"/>
  <c r="Z104" i="6"/>
  <c r="J104" i="6"/>
  <c r="AH103" i="6"/>
  <c r="AF103" i="6"/>
  <c r="AD103" i="6"/>
  <c r="AB103" i="6"/>
  <c r="AA103" i="6"/>
  <c r="AC103" i="6" s="1"/>
  <c r="Z103" i="6"/>
  <c r="J103" i="6"/>
  <c r="AH102" i="6"/>
  <c r="AF102" i="6"/>
  <c r="AD102" i="6"/>
  <c r="AB102" i="6"/>
  <c r="AA102" i="6"/>
  <c r="AC102" i="6" s="1"/>
  <c r="Z102" i="6"/>
  <c r="J102" i="6"/>
  <c r="AH101" i="6"/>
  <c r="AF101" i="6"/>
  <c r="AD101" i="6"/>
  <c r="AB101" i="6"/>
  <c r="AA101" i="6"/>
  <c r="S101" i="6" s="1"/>
  <c r="Z101" i="6"/>
  <c r="J101" i="6"/>
  <c r="AH100" i="6"/>
  <c r="AF100" i="6"/>
  <c r="AD100" i="6"/>
  <c r="AB100" i="6"/>
  <c r="AA100" i="6"/>
  <c r="S100" i="6" s="1"/>
  <c r="Z100" i="6"/>
  <c r="J100" i="6"/>
  <c r="AH99" i="6"/>
  <c r="AF99" i="6"/>
  <c r="AD99" i="6"/>
  <c r="AB99" i="6"/>
  <c r="AA99" i="6"/>
  <c r="AC99" i="6" s="1"/>
  <c r="Z99" i="6"/>
  <c r="J99" i="6"/>
  <c r="AH98" i="6"/>
  <c r="AF98" i="6"/>
  <c r="AD98" i="6"/>
  <c r="AB98" i="6"/>
  <c r="AA98" i="6"/>
  <c r="AC98" i="6" s="1"/>
  <c r="Z98" i="6"/>
  <c r="J98" i="6"/>
  <c r="AH97" i="6"/>
  <c r="AF97" i="6"/>
  <c r="AD97" i="6"/>
  <c r="AB97" i="6"/>
  <c r="AA97" i="6"/>
  <c r="S97" i="6" s="1"/>
  <c r="Z97" i="6"/>
  <c r="J97" i="6"/>
  <c r="AH96" i="6"/>
  <c r="AF96" i="6"/>
  <c r="AD96" i="6"/>
  <c r="AC96" i="6"/>
  <c r="AB96" i="6"/>
  <c r="AA96" i="6"/>
  <c r="S96" i="6" s="1"/>
  <c r="Z96" i="6"/>
  <c r="J96" i="6"/>
  <c r="AH95" i="6"/>
  <c r="AF95" i="6"/>
  <c r="AD95" i="6"/>
  <c r="AG95" i="6" s="1"/>
  <c r="AB95" i="6"/>
  <c r="AA95" i="6"/>
  <c r="AC95" i="6" s="1"/>
  <c r="Z95" i="6"/>
  <c r="J95" i="6"/>
  <c r="AH94" i="6"/>
  <c r="AF94" i="6"/>
  <c r="AD94" i="6"/>
  <c r="AB94" i="6"/>
  <c r="AA94" i="6"/>
  <c r="AC94" i="6" s="1"/>
  <c r="Z94" i="6"/>
  <c r="J94" i="6"/>
  <c r="AH93" i="6"/>
  <c r="AF93" i="6"/>
  <c r="AD93" i="6"/>
  <c r="AB93" i="6"/>
  <c r="AA93" i="6"/>
  <c r="S93" i="6" s="1"/>
  <c r="Z93" i="6"/>
  <c r="J93" i="6"/>
  <c r="AH92" i="6"/>
  <c r="AF92" i="6"/>
  <c r="AD92" i="6"/>
  <c r="AB92" i="6"/>
  <c r="AA92" i="6"/>
  <c r="S92" i="6" s="1"/>
  <c r="Z92" i="6"/>
  <c r="J92" i="6"/>
  <c r="AH91" i="6"/>
  <c r="AF91" i="6"/>
  <c r="AD91" i="6"/>
  <c r="AB91" i="6"/>
  <c r="AA91" i="6"/>
  <c r="AC91" i="6" s="1"/>
  <c r="Z91" i="6"/>
  <c r="J91" i="6"/>
  <c r="AH89" i="6"/>
  <c r="AF89" i="6"/>
  <c r="AD89" i="6"/>
  <c r="AG89" i="6" s="1"/>
  <c r="AB89" i="6"/>
  <c r="AA89" i="6"/>
  <c r="AC89" i="6" s="1"/>
  <c r="Z89" i="6"/>
  <c r="J89" i="6"/>
  <c r="AH88" i="6"/>
  <c r="AF88" i="6"/>
  <c r="AD88" i="6"/>
  <c r="AC88" i="6"/>
  <c r="AB88" i="6"/>
  <c r="AA88" i="6"/>
  <c r="S88" i="6" s="1"/>
  <c r="Z88" i="6"/>
  <c r="J88" i="6"/>
  <c r="AH87" i="6"/>
  <c r="AF87" i="6"/>
  <c r="AD87" i="6"/>
  <c r="AB87" i="6"/>
  <c r="AA87" i="6"/>
  <c r="AC87" i="6" s="1"/>
  <c r="Z87" i="6"/>
  <c r="S87" i="6"/>
  <c r="J87" i="6"/>
  <c r="AH86" i="6"/>
  <c r="AF86" i="6"/>
  <c r="AD86" i="6"/>
  <c r="AB86" i="6"/>
  <c r="AA86" i="6"/>
  <c r="AC86" i="6" s="1"/>
  <c r="Z86" i="6"/>
  <c r="S86" i="6"/>
  <c r="J86" i="6"/>
  <c r="AH85" i="6"/>
  <c r="AF85" i="6"/>
  <c r="AD85" i="6"/>
  <c r="AB85" i="6"/>
  <c r="AA85" i="6"/>
  <c r="AC85" i="6" s="1"/>
  <c r="Z85" i="6"/>
  <c r="J85" i="6"/>
  <c r="AH84" i="6"/>
  <c r="AF84" i="6"/>
  <c r="AD84" i="6"/>
  <c r="AB84" i="6"/>
  <c r="AA84" i="6"/>
  <c r="S84" i="6" s="1"/>
  <c r="Z84" i="6"/>
  <c r="J84" i="6"/>
  <c r="AH83" i="6"/>
  <c r="AF83" i="6"/>
  <c r="AD83" i="6"/>
  <c r="AB83" i="6"/>
  <c r="AA83" i="6"/>
  <c r="S83" i="6" s="1"/>
  <c r="Z83" i="6"/>
  <c r="J83" i="6"/>
  <c r="AH82" i="6"/>
  <c r="AF82" i="6"/>
  <c r="AD82" i="6"/>
  <c r="AB82" i="6"/>
  <c r="AA82" i="6"/>
  <c r="AC82" i="6" s="1"/>
  <c r="Z82" i="6"/>
  <c r="J82" i="6"/>
  <c r="AH81" i="6"/>
  <c r="AF81" i="6"/>
  <c r="AD81" i="6"/>
  <c r="AB81" i="6"/>
  <c r="AA81" i="6"/>
  <c r="AC81" i="6" s="1"/>
  <c r="Z81" i="6"/>
  <c r="J81" i="6"/>
  <c r="AH80" i="6"/>
  <c r="AF80" i="6"/>
  <c r="AD80" i="6"/>
  <c r="AB80" i="6"/>
  <c r="AA80" i="6"/>
  <c r="S80" i="6" s="1"/>
  <c r="Z80" i="6"/>
  <c r="J80" i="6"/>
  <c r="AH79" i="6"/>
  <c r="AF79" i="6"/>
  <c r="AD79" i="6"/>
  <c r="AB79" i="6"/>
  <c r="AA79" i="6"/>
  <c r="S79" i="6" s="1"/>
  <c r="Z79" i="6"/>
  <c r="J79" i="6"/>
  <c r="AH78" i="6"/>
  <c r="AF78" i="6"/>
  <c r="AD78" i="6"/>
  <c r="AB78" i="6"/>
  <c r="AA78" i="6"/>
  <c r="AC78" i="6" s="1"/>
  <c r="Z78" i="6"/>
  <c r="J78" i="6"/>
  <c r="AH77" i="6"/>
  <c r="AF77" i="6"/>
  <c r="AD77" i="6"/>
  <c r="AB77" i="6"/>
  <c r="AA77" i="6"/>
  <c r="AC77" i="6" s="1"/>
  <c r="Z77" i="6"/>
  <c r="J77" i="6"/>
  <c r="AH76" i="6"/>
  <c r="AF76" i="6"/>
  <c r="AD76" i="6"/>
  <c r="AG76" i="6" s="1"/>
  <c r="AB76" i="6"/>
  <c r="AA76" i="6"/>
  <c r="S76" i="6" s="1"/>
  <c r="Z76" i="6"/>
  <c r="J76" i="6"/>
  <c r="AH75" i="6"/>
  <c r="AF75" i="6"/>
  <c r="AD75" i="6"/>
  <c r="AG75" i="6" s="1"/>
  <c r="AB75" i="6"/>
  <c r="AA75" i="6"/>
  <c r="AC75" i="6" s="1"/>
  <c r="Z75" i="6"/>
  <c r="S75" i="6"/>
  <c r="J75" i="6"/>
  <c r="AH74" i="6"/>
  <c r="AF74" i="6"/>
  <c r="AD74" i="6"/>
  <c r="AB74" i="6"/>
  <c r="AA74" i="6"/>
  <c r="AC74" i="6" s="1"/>
  <c r="Z74" i="6"/>
  <c r="S74" i="6"/>
  <c r="J74" i="6"/>
  <c r="AH73" i="6"/>
  <c r="AG73" i="6"/>
  <c r="AF73" i="6"/>
  <c r="AD73" i="6"/>
  <c r="AB73" i="6"/>
  <c r="AA73" i="6"/>
  <c r="AC73" i="6" s="1"/>
  <c r="Z73" i="6"/>
  <c r="J73" i="6"/>
  <c r="AH72" i="6"/>
  <c r="AF72" i="6"/>
  <c r="AD72" i="6"/>
  <c r="AB72" i="6"/>
  <c r="AA72" i="6"/>
  <c r="S72" i="6" s="1"/>
  <c r="Z72" i="6"/>
  <c r="J72" i="6"/>
  <c r="AH71" i="6"/>
  <c r="AG71" i="6"/>
  <c r="AF71" i="6"/>
  <c r="AD71" i="6"/>
  <c r="AB71" i="6"/>
  <c r="AA71" i="6"/>
  <c r="AC71" i="6" s="1"/>
  <c r="Z71" i="6"/>
  <c r="J71" i="6"/>
  <c r="AH70" i="6"/>
  <c r="AF70" i="6"/>
  <c r="AD70" i="6"/>
  <c r="AB70" i="6"/>
  <c r="AA70" i="6"/>
  <c r="AC70" i="6" s="1"/>
  <c r="Z70" i="6"/>
  <c r="J70" i="6"/>
  <c r="AH69" i="6"/>
  <c r="AF69" i="6"/>
  <c r="AD69" i="6"/>
  <c r="AB69" i="6"/>
  <c r="AA69" i="6"/>
  <c r="AC69" i="6" s="1"/>
  <c r="Z69" i="6"/>
  <c r="J69" i="6"/>
  <c r="AH68" i="6"/>
  <c r="AF68" i="6"/>
  <c r="AD68" i="6"/>
  <c r="AB68" i="6"/>
  <c r="AA68" i="6"/>
  <c r="S68" i="6" s="1"/>
  <c r="Z68" i="6"/>
  <c r="J68" i="6"/>
  <c r="AH67" i="6"/>
  <c r="AF67" i="6"/>
  <c r="AD67" i="6"/>
  <c r="AB67" i="6"/>
  <c r="AA67" i="6"/>
  <c r="S67" i="6" s="1"/>
  <c r="Z67" i="6"/>
  <c r="J67" i="6"/>
  <c r="AH66" i="6"/>
  <c r="AF66" i="6"/>
  <c r="AD66" i="6"/>
  <c r="AB66" i="6"/>
  <c r="AA66" i="6"/>
  <c r="AC66" i="6" s="1"/>
  <c r="Z66" i="6"/>
  <c r="J66" i="6"/>
  <c r="AH65" i="6"/>
  <c r="AF65" i="6"/>
  <c r="AD65" i="6"/>
  <c r="AB65" i="6"/>
  <c r="AA65" i="6"/>
  <c r="AC65" i="6" s="1"/>
  <c r="Z65" i="6"/>
  <c r="J65" i="6"/>
  <c r="AH64" i="6"/>
  <c r="AF64" i="6"/>
  <c r="AD64" i="6"/>
  <c r="AB64" i="6"/>
  <c r="AA64" i="6"/>
  <c r="S64" i="6" s="1"/>
  <c r="Z64" i="6"/>
  <c r="J64" i="6"/>
  <c r="AH63" i="6"/>
  <c r="AF63" i="6"/>
  <c r="AD63" i="6"/>
  <c r="AC63" i="6"/>
  <c r="AB63" i="6"/>
  <c r="AA63" i="6"/>
  <c r="S63" i="6" s="1"/>
  <c r="Z63" i="6"/>
  <c r="J63" i="6"/>
  <c r="AH62" i="6"/>
  <c r="AF62" i="6"/>
  <c r="AD62" i="6"/>
  <c r="AB62" i="6"/>
  <c r="AA62" i="6"/>
  <c r="AC62" i="6" s="1"/>
  <c r="Z62" i="6"/>
  <c r="J62" i="6"/>
  <c r="AH61" i="6"/>
  <c r="AF61" i="6"/>
  <c r="AD61" i="6"/>
  <c r="AB61" i="6"/>
  <c r="AA61" i="6"/>
  <c r="AC61" i="6" s="1"/>
  <c r="Z61" i="6"/>
  <c r="J61" i="6"/>
  <c r="AH60" i="6"/>
  <c r="AF60" i="6"/>
  <c r="AD60" i="6"/>
  <c r="AB60" i="6"/>
  <c r="AA60" i="6"/>
  <c r="S60" i="6" s="1"/>
  <c r="Z60" i="6"/>
  <c r="J60" i="6"/>
  <c r="AH59" i="6"/>
  <c r="AF59" i="6"/>
  <c r="AD59" i="6"/>
  <c r="AB59" i="6"/>
  <c r="AA59" i="6"/>
  <c r="AC59" i="6" s="1"/>
  <c r="Z59" i="6"/>
  <c r="J59" i="6"/>
  <c r="AH58" i="6"/>
  <c r="AF58" i="6"/>
  <c r="AD58" i="6"/>
  <c r="AB58" i="6"/>
  <c r="AA58" i="6"/>
  <c r="AC58" i="6" s="1"/>
  <c r="Z58" i="6"/>
  <c r="J58" i="6"/>
  <c r="AH57" i="6"/>
  <c r="AF57" i="6"/>
  <c r="AD57" i="6"/>
  <c r="AB57" i="6"/>
  <c r="AA57" i="6"/>
  <c r="AC57" i="6" s="1"/>
  <c r="Z57" i="6"/>
  <c r="J57" i="6"/>
  <c r="AH56" i="6"/>
  <c r="AF56" i="6"/>
  <c r="AD56" i="6"/>
  <c r="AB56" i="6"/>
  <c r="AA56" i="6"/>
  <c r="S56" i="6" s="1"/>
  <c r="Z56" i="6"/>
  <c r="J56" i="6"/>
  <c r="AH55" i="6"/>
  <c r="AF55" i="6"/>
  <c r="AD55" i="6"/>
  <c r="AB55" i="6"/>
  <c r="AA55" i="6"/>
  <c r="AC55" i="6" s="1"/>
  <c r="Z55" i="6"/>
  <c r="S55" i="6"/>
  <c r="J55" i="6"/>
  <c r="AH54" i="6"/>
  <c r="AF54" i="6"/>
  <c r="AD54" i="6"/>
  <c r="AB54" i="6"/>
  <c r="AA54" i="6"/>
  <c r="AC54" i="6" s="1"/>
  <c r="Z54" i="6"/>
  <c r="S54" i="6"/>
  <c r="J54" i="6"/>
  <c r="AH53" i="6"/>
  <c r="AF53" i="6"/>
  <c r="AD53" i="6"/>
  <c r="AB53" i="6"/>
  <c r="AA53" i="6"/>
  <c r="AC53" i="6" s="1"/>
  <c r="Z53" i="6"/>
  <c r="J53" i="6"/>
  <c r="AH52" i="6"/>
  <c r="AF52" i="6"/>
  <c r="AD52" i="6"/>
  <c r="AB52" i="6"/>
  <c r="AA52" i="6"/>
  <c r="S52" i="6" s="1"/>
  <c r="Z52" i="6"/>
  <c r="J52" i="6"/>
  <c r="AH51" i="6"/>
  <c r="AF51" i="6"/>
  <c r="AD51" i="6"/>
  <c r="AB51" i="6"/>
  <c r="AA51" i="6"/>
  <c r="S51" i="6" s="1"/>
  <c r="Z51" i="6"/>
  <c r="J51" i="6"/>
  <c r="AH50" i="6"/>
  <c r="AF50" i="6"/>
  <c r="AD50" i="6"/>
  <c r="AB50" i="6"/>
  <c r="AA50" i="6"/>
  <c r="AC50" i="6" s="1"/>
  <c r="Z50" i="6"/>
  <c r="J50" i="6"/>
  <c r="AH49" i="6"/>
  <c r="AF49" i="6"/>
  <c r="AD49" i="6"/>
  <c r="AG49" i="6" s="1"/>
  <c r="AB49" i="6"/>
  <c r="AA49" i="6"/>
  <c r="AC49" i="6" s="1"/>
  <c r="Z49" i="6"/>
  <c r="J49" i="6"/>
  <c r="AH48" i="6"/>
  <c r="AF48" i="6"/>
  <c r="AD48" i="6"/>
  <c r="AB48" i="6"/>
  <c r="AA48" i="6"/>
  <c r="S48" i="6" s="1"/>
  <c r="Z48" i="6"/>
  <c r="J48" i="6"/>
  <c r="AH47" i="6"/>
  <c r="AF47" i="6"/>
  <c r="AD47" i="6"/>
  <c r="AB47" i="6"/>
  <c r="AA47" i="6"/>
  <c r="S47" i="6" s="1"/>
  <c r="Z47" i="6"/>
  <c r="J47" i="6"/>
  <c r="AH46" i="6"/>
  <c r="AF46" i="6"/>
  <c r="AD46" i="6"/>
  <c r="AB46" i="6"/>
  <c r="AA46" i="6"/>
  <c r="AC46" i="6" s="1"/>
  <c r="Z46" i="6"/>
  <c r="J46" i="6"/>
  <c r="AH45" i="6"/>
  <c r="AF45" i="6"/>
  <c r="AD45" i="6"/>
  <c r="AB45" i="6"/>
  <c r="AA45" i="6"/>
  <c r="AC45" i="6" s="1"/>
  <c r="Z45" i="6"/>
  <c r="J45" i="6"/>
  <c r="AH44" i="6"/>
  <c r="AF44" i="6"/>
  <c r="AD44" i="6"/>
  <c r="AB44" i="6"/>
  <c r="AA44" i="6"/>
  <c r="S44" i="6" s="1"/>
  <c r="Z44" i="6"/>
  <c r="J44" i="6"/>
  <c r="AH43" i="6"/>
  <c r="AF43" i="6"/>
  <c r="AD43" i="6"/>
  <c r="AB43" i="6"/>
  <c r="AA43" i="6"/>
  <c r="S43" i="6" s="1"/>
  <c r="Z43" i="6"/>
  <c r="J43" i="6"/>
  <c r="AH42" i="6"/>
  <c r="AF42" i="6"/>
  <c r="AD42" i="6"/>
  <c r="AB42" i="6"/>
  <c r="AA42" i="6"/>
  <c r="AC42" i="6" s="1"/>
  <c r="Z42" i="6"/>
  <c r="J42" i="6"/>
  <c r="AH41" i="6"/>
  <c r="AF41" i="6"/>
  <c r="AD41" i="6"/>
  <c r="AB41" i="6"/>
  <c r="AA41" i="6"/>
  <c r="AC41" i="6" s="1"/>
  <c r="Z41" i="6"/>
  <c r="J41" i="6"/>
  <c r="AH40" i="6"/>
  <c r="AF40" i="6"/>
  <c r="AD40" i="6"/>
  <c r="AB40" i="6"/>
  <c r="AA40" i="6"/>
  <c r="S40" i="6" s="1"/>
  <c r="Z40" i="6"/>
  <c r="J40" i="6"/>
  <c r="AH39" i="6"/>
  <c r="AF39" i="6"/>
  <c r="AD39" i="6"/>
  <c r="AB39" i="6"/>
  <c r="AA39" i="6"/>
  <c r="AC39" i="6" s="1"/>
  <c r="Z39" i="6"/>
  <c r="J39" i="6"/>
  <c r="AH38" i="6"/>
  <c r="AF38" i="6"/>
  <c r="AD38" i="6"/>
  <c r="AB38" i="6"/>
  <c r="AA38" i="6"/>
  <c r="AC38" i="6" s="1"/>
  <c r="Z38" i="6"/>
  <c r="J38" i="6"/>
  <c r="AH37" i="6"/>
  <c r="AF37" i="6"/>
  <c r="AD37" i="6"/>
  <c r="AB37" i="6"/>
  <c r="AA37" i="6"/>
  <c r="AC37" i="6" s="1"/>
  <c r="Z37" i="6"/>
  <c r="J37" i="6"/>
  <c r="AH36" i="6"/>
  <c r="AF36" i="6"/>
  <c r="AD36" i="6"/>
  <c r="AB36" i="6"/>
  <c r="AA36" i="6"/>
  <c r="S36" i="6" s="1"/>
  <c r="Z36" i="6"/>
  <c r="J36" i="6"/>
  <c r="AH35" i="6"/>
  <c r="AF35" i="6"/>
  <c r="AD35" i="6"/>
  <c r="AB35" i="6"/>
  <c r="AA35" i="6"/>
  <c r="Z35" i="6"/>
  <c r="J35" i="6"/>
  <c r="AH34" i="6"/>
  <c r="AF34" i="6"/>
  <c r="AD34" i="6"/>
  <c r="AB34" i="6"/>
  <c r="AA34" i="6"/>
  <c r="AC34" i="6" s="1"/>
  <c r="Z34" i="6"/>
  <c r="J34" i="6"/>
  <c r="AH33" i="6"/>
  <c r="AF33" i="6"/>
  <c r="AD33" i="6"/>
  <c r="AB33" i="6"/>
  <c r="AA33" i="6"/>
  <c r="AC33" i="6" s="1"/>
  <c r="Z33" i="6"/>
  <c r="J33" i="6"/>
  <c r="AH32" i="6"/>
  <c r="AF32" i="6"/>
  <c r="AD32" i="6"/>
  <c r="AB32" i="6"/>
  <c r="AA32" i="6"/>
  <c r="S32" i="6" s="1"/>
  <c r="Z32" i="6"/>
  <c r="J32" i="6"/>
  <c r="AH31" i="6"/>
  <c r="AF31" i="6"/>
  <c r="AD31" i="6"/>
  <c r="AB31" i="6"/>
  <c r="AA31" i="6"/>
  <c r="AC31" i="6" s="1"/>
  <c r="Z31" i="6"/>
  <c r="J31" i="6"/>
  <c r="AH30" i="6"/>
  <c r="AF30" i="6"/>
  <c r="AD30" i="6"/>
  <c r="AB30" i="6"/>
  <c r="AA30" i="6"/>
  <c r="AC30" i="6" s="1"/>
  <c r="Z30" i="6"/>
  <c r="J30" i="6"/>
  <c r="AH29" i="6"/>
  <c r="AF29" i="6"/>
  <c r="AD29" i="6"/>
  <c r="AB29" i="6"/>
  <c r="AA29" i="6"/>
  <c r="AC29" i="6" s="1"/>
  <c r="Z29" i="6"/>
  <c r="J29" i="6"/>
  <c r="AH28" i="6"/>
  <c r="AF28" i="6"/>
  <c r="AD28" i="6"/>
  <c r="AB28" i="6"/>
  <c r="AA28" i="6"/>
  <c r="S28" i="6" s="1"/>
  <c r="Z28" i="6"/>
  <c r="J28" i="6"/>
  <c r="AH27" i="6"/>
  <c r="AF27" i="6"/>
  <c r="AD27" i="6"/>
  <c r="AG27" i="6" s="1"/>
  <c r="AB27" i="6"/>
  <c r="AA27" i="6"/>
  <c r="AC27" i="6" s="1"/>
  <c r="Z27" i="6"/>
  <c r="J27" i="6"/>
  <c r="AH26" i="6"/>
  <c r="AF26" i="6"/>
  <c r="AD26" i="6"/>
  <c r="AB26" i="6"/>
  <c r="AA26" i="6"/>
  <c r="AC26" i="6" s="1"/>
  <c r="Z26" i="6"/>
  <c r="J26" i="6"/>
  <c r="AH25" i="6"/>
  <c r="AG25" i="6"/>
  <c r="AF25" i="6"/>
  <c r="AD25" i="6"/>
  <c r="AB25" i="6"/>
  <c r="AA25" i="6"/>
  <c r="AC25" i="6" s="1"/>
  <c r="Z25" i="6"/>
  <c r="J25" i="6"/>
  <c r="AH24" i="6"/>
  <c r="AF24" i="6"/>
  <c r="AD24" i="6"/>
  <c r="AB24" i="6"/>
  <c r="AA24" i="6"/>
  <c r="S24" i="6" s="1"/>
  <c r="Z24" i="6"/>
  <c r="J24" i="6"/>
  <c r="AH23" i="6"/>
  <c r="AF23" i="6"/>
  <c r="AD23" i="6"/>
  <c r="AG23" i="6" s="1"/>
  <c r="AB23" i="6"/>
  <c r="AA23" i="6"/>
  <c r="AC23" i="6" s="1"/>
  <c r="Z23" i="6"/>
  <c r="J23" i="6"/>
  <c r="AH22" i="6"/>
  <c r="AF22" i="6"/>
  <c r="AD22" i="6"/>
  <c r="AB22" i="6"/>
  <c r="AA22" i="6"/>
  <c r="AC22" i="6" s="1"/>
  <c r="Z22" i="6"/>
  <c r="J22" i="6"/>
  <c r="AH21" i="6"/>
  <c r="AF21" i="6"/>
  <c r="AD21" i="6"/>
  <c r="AB21" i="6"/>
  <c r="AA21" i="6"/>
  <c r="AC21" i="6" s="1"/>
  <c r="Z21" i="6"/>
  <c r="J21" i="6"/>
  <c r="AH20" i="6"/>
  <c r="AF20" i="6"/>
  <c r="AD20" i="6"/>
  <c r="AB20" i="6"/>
  <c r="AA20" i="6"/>
  <c r="S20" i="6" s="1"/>
  <c r="Z20" i="6"/>
  <c r="J20" i="6"/>
  <c r="AH19" i="6"/>
  <c r="AF19" i="6"/>
  <c r="AD19" i="6"/>
  <c r="AB19" i="6"/>
  <c r="AA19" i="6"/>
  <c r="AG19" i="6" s="1"/>
  <c r="Z19" i="6"/>
  <c r="J19" i="6"/>
  <c r="AH18" i="6"/>
  <c r="AF18" i="6"/>
  <c r="AD18" i="6"/>
  <c r="AB18" i="6"/>
  <c r="AA18" i="6"/>
  <c r="AC18" i="6" s="1"/>
  <c r="Z18" i="6"/>
  <c r="J18" i="6"/>
  <c r="AH17" i="6"/>
  <c r="AF17" i="6"/>
  <c r="AD17" i="6"/>
  <c r="AB17" i="6"/>
  <c r="AA17" i="6"/>
  <c r="AC17" i="6" s="1"/>
  <c r="Z17" i="6"/>
  <c r="J17" i="6"/>
  <c r="AH16" i="6"/>
  <c r="AF16" i="6"/>
  <c r="AD16" i="6"/>
  <c r="AB16" i="6"/>
  <c r="AA16" i="6"/>
  <c r="S16" i="6" s="1"/>
  <c r="Z16" i="6"/>
  <c r="J16" i="6"/>
  <c r="AH15" i="6"/>
  <c r="AF15" i="6"/>
  <c r="AD15" i="6"/>
  <c r="AG15" i="6" s="1"/>
  <c r="AB15" i="6"/>
  <c r="AA15" i="6"/>
  <c r="S15" i="6" s="1"/>
  <c r="Z15" i="6"/>
  <c r="J15" i="6"/>
  <c r="AH14" i="6"/>
  <c r="AF14" i="6"/>
  <c r="AD14" i="6"/>
  <c r="AB14" i="6"/>
  <c r="AA14" i="6"/>
  <c r="AC14" i="6" s="1"/>
  <c r="Z14" i="6"/>
  <c r="J14" i="6"/>
  <c r="AH13" i="6"/>
  <c r="AF13" i="6"/>
  <c r="AD13" i="6"/>
  <c r="AB13" i="6"/>
  <c r="AA13" i="6"/>
  <c r="AC13" i="6" s="1"/>
  <c r="Z13" i="6"/>
  <c r="J13" i="6"/>
  <c r="AH12" i="6"/>
  <c r="AF12" i="6"/>
  <c r="AD12" i="6"/>
  <c r="AB12" i="6"/>
  <c r="AA12" i="6"/>
  <c r="S12" i="6" s="1"/>
  <c r="Z12" i="6"/>
  <c r="J12" i="6"/>
  <c r="AH11" i="6"/>
  <c r="AF11" i="6"/>
  <c r="AD11" i="6"/>
  <c r="AB11" i="6"/>
  <c r="AA11" i="6"/>
  <c r="S11" i="6" s="1"/>
  <c r="Z11" i="6"/>
  <c r="J11" i="6"/>
  <c r="AH10" i="6"/>
  <c r="AF10" i="6"/>
  <c r="AD10" i="6"/>
  <c r="AB10" i="6"/>
  <c r="AA10" i="6"/>
  <c r="AC10" i="6" s="1"/>
  <c r="Z10" i="6"/>
  <c r="J10" i="6"/>
  <c r="AH9" i="6"/>
  <c r="AF9" i="6"/>
  <c r="AD9" i="6"/>
  <c r="AB9" i="6"/>
  <c r="AA9" i="6"/>
  <c r="AC9" i="6" s="1"/>
  <c r="Z9" i="6"/>
  <c r="J9" i="6"/>
  <c r="AH8" i="6"/>
  <c r="AF8" i="6"/>
  <c r="AD8" i="6"/>
  <c r="AB8" i="6"/>
  <c r="AA8" i="6"/>
  <c r="S8" i="6" s="1"/>
  <c r="Z8" i="6"/>
  <c r="J8" i="6"/>
  <c r="AH7" i="6"/>
  <c r="AF7" i="6"/>
  <c r="AD7" i="6"/>
  <c r="AB7" i="6"/>
  <c r="AA7" i="6"/>
  <c r="AC7" i="6" s="1"/>
  <c r="Z7" i="6"/>
  <c r="J7" i="6"/>
  <c r="AH6" i="6"/>
  <c r="AF6" i="6"/>
  <c r="AD6" i="6"/>
  <c r="AB6" i="6"/>
  <c r="AA6" i="6"/>
  <c r="AC6" i="6" s="1"/>
  <c r="Z6" i="6"/>
  <c r="J6" i="6"/>
  <c r="AH5" i="6"/>
  <c r="AF5" i="6"/>
  <c r="AD5" i="6"/>
  <c r="AB5" i="6"/>
  <c r="AA5" i="6"/>
  <c r="AC5" i="6" s="1"/>
  <c r="Z5" i="6"/>
  <c r="J5" i="6"/>
  <c r="AH4" i="6"/>
  <c r="AF4" i="6"/>
  <c r="AD4" i="6"/>
  <c r="AB4" i="6"/>
  <c r="AA4" i="6"/>
  <c r="S4" i="6" s="1"/>
  <c r="Z4" i="6"/>
  <c r="J4" i="6"/>
  <c r="AG108" i="6" l="1"/>
  <c r="AG109" i="6"/>
  <c r="AG137" i="6"/>
  <c r="AC148" i="6"/>
  <c r="AC149" i="6"/>
  <c r="S214" i="6"/>
  <c r="AC228" i="6"/>
  <c r="AG229" i="6"/>
  <c r="S259" i="6"/>
  <c r="S261" i="6"/>
  <c r="S263" i="6"/>
  <c r="S265" i="6"/>
  <c r="S267" i="6"/>
  <c r="S269" i="6"/>
  <c r="S271" i="6"/>
  <c r="S273" i="6"/>
  <c r="S275" i="6"/>
  <c r="AG303" i="6"/>
  <c r="AG313" i="6"/>
  <c r="AG319" i="6"/>
  <c r="S389" i="6"/>
  <c r="S390" i="6"/>
  <c r="S393" i="6"/>
  <c r="S394" i="6"/>
  <c r="S418" i="6"/>
  <c r="AG438" i="6"/>
  <c r="AG455" i="6"/>
  <c r="AG480" i="6"/>
  <c r="S494" i="6"/>
  <c r="AC504" i="6"/>
  <c r="AG96" i="6"/>
  <c r="AG138" i="6"/>
  <c r="AG149" i="6"/>
  <c r="S216" i="6"/>
  <c r="S220" i="6"/>
  <c r="S222" i="6"/>
  <c r="S286" i="6"/>
  <c r="S287" i="6"/>
  <c r="AG312" i="6"/>
  <c r="AC333" i="6"/>
  <c r="AG336" i="6"/>
  <c r="AC344" i="6"/>
  <c r="AC345" i="6"/>
  <c r="AG351" i="6"/>
  <c r="S412" i="6"/>
  <c r="S414" i="6"/>
  <c r="S416" i="6"/>
  <c r="S452" i="6"/>
  <c r="AG459" i="6"/>
  <c r="AC473" i="6"/>
  <c r="AG479" i="6"/>
  <c r="S483" i="6"/>
  <c r="AG489" i="6"/>
  <c r="AG504" i="6"/>
  <c r="S507" i="6"/>
  <c r="S532" i="6"/>
  <c r="AG81" i="6"/>
  <c r="AG458" i="6"/>
  <c r="AG488" i="6"/>
  <c r="AG520" i="6"/>
  <c r="AG526" i="6"/>
  <c r="AC537" i="6"/>
  <c r="AC538" i="6"/>
  <c r="AG539" i="6"/>
  <c r="AG21" i="6"/>
  <c r="AC47" i="6"/>
  <c r="AG275" i="6"/>
  <c r="AG35" i="6"/>
  <c r="AG37" i="6"/>
  <c r="AC56" i="6"/>
  <c r="AG57" i="6"/>
  <c r="AC124" i="6"/>
  <c r="AG154" i="6"/>
  <c r="AG162" i="6"/>
  <c r="S188" i="6"/>
  <c r="AG224" i="6"/>
  <c r="AC257" i="6"/>
  <c r="AG258" i="6"/>
  <c r="AG262" i="6"/>
  <c r="AG266" i="6"/>
  <c r="AG270" i="6"/>
  <c r="AG274" i="6"/>
  <c r="AG288" i="6"/>
  <c r="AC387" i="6"/>
  <c r="AG389" i="6"/>
  <c r="AC391" i="6"/>
  <c r="AG393" i="6"/>
  <c r="AG418" i="6"/>
  <c r="AG434" i="6"/>
  <c r="AG442" i="6"/>
  <c r="AG452" i="6"/>
  <c r="S455" i="6"/>
  <c r="AC457" i="6"/>
  <c r="AC482" i="6"/>
  <c r="S491" i="6"/>
  <c r="AG494" i="6"/>
  <c r="AG502" i="6"/>
  <c r="AG511" i="6"/>
  <c r="AG538" i="6"/>
  <c r="AG28" i="6"/>
  <c r="AG53" i="6"/>
  <c r="AG55" i="6"/>
  <c r="AG56" i="6"/>
  <c r="AG123" i="6"/>
  <c r="AG125" i="6"/>
  <c r="AG141" i="6"/>
  <c r="AC217" i="6"/>
  <c r="AG221" i="6"/>
  <c r="AG223" i="6"/>
  <c r="AC232" i="6"/>
  <c r="AG233" i="6"/>
  <c r="AG257" i="6"/>
  <c r="AG261" i="6"/>
  <c r="AG265" i="6"/>
  <c r="AG269" i="6"/>
  <c r="AG273" i="6"/>
  <c r="AG285" i="6"/>
  <c r="AG286" i="6"/>
  <c r="AG355" i="6"/>
  <c r="AG386" i="6"/>
  <c r="AG387" i="6"/>
  <c r="AG390" i="6"/>
  <c r="AG391" i="6"/>
  <c r="AG394" i="6"/>
  <c r="AG411" i="6"/>
  <c r="AG415" i="6"/>
  <c r="AG416" i="6"/>
  <c r="AG451" i="6"/>
  <c r="AG482" i="6"/>
  <c r="AG483" i="6"/>
  <c r="AG5" i="6"/>
  <c r="AG31" i="6"/>
  <c r="AG126" i="6"/>
  <c r="AG216" i="6"/>
  <c r="AG220" i="6"/>
  <c r="AG327" i="6"/>
  <c r="AG412" i="6"/>
  <c r="AG414" i="6"/>
  <c r="AG214" i="6"/>
  <c r="AG215" i="6"/>
  <c r="AG219" i="6"/>
  <c r="AG62" i="6"/>
  <c r="AG63" i="6"/>
  <c r="AG72" i="6"/>
  <c r="AG74" i="6"/>
  <c r="AC76" i="6"/>
  <c r="AG77" i="6"/>
  <c r="AG87" i="6"/>
  <c r="AG107" i="6"/>
  <c r="AC109" i="6"/>
  <c r="AG110" i="6"/>
  <c r="AG120" i="6"/>
  <c r="AG121" i="6"/>
  <c r="AG139" i="6"/>
  <c r="AG199" i="6"/>
  <c r="AG323" i="6"/>
  <c r="AG361" i="6"/>
  <c r="AC363" i="6"/>
  <c r="AG365" i="6"/>
  <c r="S373" i="6"/>
  <c r="S374" i="6"/>
  <c r="AG423" i="6"/>
  <c r="AG427" i="6"/>
  <c r="AC475" i="6"/>
  <c r="AC480" i="6"/>
  <c r="AC490" i="6"/>
  <c r="AC522" i="6"/>
  <c r="AG530" i="6"/>
  <c r="AC140" i="6"/>
  <c r="AC141" i="6"/>
  <c r="AG142" i="6"/>
  <c r="AC156" i="6"/>
  <c r="AC157" i="6"/>
  <c r="AG159" i="6"/>
  <c r="AC160" i="6"/>
  <c r="AG161" i="6"/>
  <c r="AC162" i="6"/>
  <c r="AG163" i="6"/>
  <c r="AG175" i="6"/>
  <c r="AG207" i="6"/>
  <c r="AG208" i="6"/>
  <c r="AG240" i="6"/>
  <c r="AG402" i="6"/>
  <c r="AC540" i="6"/>
  <c r="AC541" i="6"/>
  <c r="AC40" i="6"/>
  <c r="AG46" i="6"/>
  <c r="AG47" i="6"/>
  <c r="S58" i="6"/>
  <c r="S59" i="6"/>
  <c r="AG88" i="6"/>
  <c r="AG91" i="6"/>
  <c r="AC92" i="6"/>
  <c r="AC93" i="6"/>
  <c r="AG94" i="6"/>
  <c r="AC112" i="6"/>
  <c r="S123" i="6"/>
  <c r="S131" i="6"/>
  <c r="AC170" i="6"/>
  <c r="AG182" i="6"/>
  <c r="AG183" i="6"/>
  <c r="AC189" i="6"/>
  <c r="AG191" i="6"/>
  <c r="AC202" i="6"/>
  <c r="AG204" i="6"/>
  <c r="AG205" i="6"/>
  <c r="AG228" i="6"/>
  <c r="S278" i="6"/>
  <c r="AG284" i="6"/>
  <c r="AG298" i="6"/>
  <c r="AG299" i="6"/>
  <c r="AC300" i="6"/>
  <c r="AC301" i="6"/>
  <c r="S307" i="6"/>
  <c r="S308" i="6"/>
  <c r="AG321" i="6"/>
  <c r="S343" i="6"/>
  <c r="S358" i="6"/>
  <c r="S359" i="6"/>
  <c r="AG368" i="6"/>
  <c r="AG370" i="6"/>
  <c r="AG408" i="6"/>
  <c r="AC434" i="6"/>
  <c r="AG444" i="6"/>
  <c r="S447" i="6"/>
  <c r="AG450" i="6"/>
  <c r="AG457" i="6"/>
  <c r="AC469" i="6"/>
  <c r="AG474" i="6"/>
  <c r="AC486" i="6"/>
  <c r="AG517" i="6"/>
  <c r="AC518" i="6"/>
  <c r="AG523" i="6"/>
  <c r="AC524" i="6"/>
  <c r="AC525" i="6"/>
  <c r="AC526" i="6"/>
  <c r="AC8" i="6"/>
  <c r="S22" i="6"/>
  <c r="S23" i="6"/>
  <c r="AG8" i="6"/>
  <c r="AG10" i="6"/>
  <c r="AC11" i="6"/>
  <c r="AC12" i="6"/>
  <c r="AG13" i="6"/>
  <c r="S18" i="6"/>
  <c r="S19" i="6"/>
  <c r="S26" i="6"/>
  <c r="S27" i="6"/>
  <c r="AG33" i="6"/>
  <c r="AG40" i="6"/>
  <c r="AG42" i="6"/>
  <c r="AC43" i="6"/>
  <c r="AC44" i="6"/>
  <c r="AG45" i="6"/>
  <c r="AG65" i="6"/>
  <c r="S70" i="6"/>
  <c r="S71" i="6"/>
  <c r="AG92" i="6"/>
  <c r="AG93" i="6"/>
  <c r="AC105" i="6"/>
  <c r="AG111" i="6"/>
  <c r="AG112" i="6"/>
  <c r="S135" i="6"/>
  <c r="S136" i="6"/>
  <c r="AC168" i="6"/>
  <c r="AG181" i="6"/>
  <c r="AG184" i="6"/>
  <c r="AG188" i="6"/>
  <c r="AG189" i="6"/>
  <c r="AG192" i="6"/>
  <c r="AC200" i="6"/>
  <c r="AG236" i="6"/>
  <c r="AG283" i="6"/>
  <c r="AG300" i="6"/>
  <c r="AG301" i="6"/>
  <c r="S312" i="6"/>
  <c r="S315" i="6"/>
  <c r="AG317" i="6"/>
  <c r="AG320" i="6"/>
  <c r="S327" i="6"/>
  <c r="S350" i="6"/>
  <c r="S351" i="6"/>
  <c r="S354" i="6"/>
  <c r="S355" i="6"/>
  <c r="AG406" i="6"/>
  <c r="AC463" i="6"/>
  <c r="AG486" i="6"/>
  <c r="AG518" i="6"/>
  <c r="AG525" i="6"/>
  <c r="S139" i="6"/>
  <c r="S159" i="6"/>
  <c r="AG200" i="6"/>
  <c r="AG443" i="6"/>
  <c r="AG473" i="6"/>
  <c r="AG490" i="6"/>
  <c r="AG491" i="6"/>
  <c r="AG496" i="6"/>
  <c r="AC506" i="6"/>
  <c r="AG512" i="6"/>
  <c r="AG522" i="6"/>
  <c r="AG7" i="6"/>
  <c r="AG9" i="6"/>
  <c r="AG39" i="6"/>
  <c r="AG41" i="6"/>
  <c r="AG104" i="6"/>
  <c r="AG106" i="6"/>
  <c r="AG422" i="6"/>
  <c r="AG424" i="6"/>
  <c r="AG426" i="6"/>
  <c r="AG428" i="6"/>
  <c r="AG430" i="6"/>
  <c r="AC453" i="6"/>
  <c r="AG466" i="6"/>
  <c r="AG506" i="6"/>
  <c r="AG507" i="6"/>
  <c r="AG12" i="6"/>
  <c r="AG43" i="6"/>
  <c r="S6" i="6"/>
  <c r="S7" i="6"/>
  <c r="AG30" i="6"/>
  <c r="S38" i="6"/>
  <c r="AG58" i="6"/>
  <c r="AC60" i="6"/>
  <c r="S91" i="6"/>
  <c r="AG277" i="6"/>
  <c r="AG278" i="6"/>
  <c r="S299" i="6"/>
  <c r="AG307" i="6"/>
  <c r="AC309" i="6"/>
  <c r="AG343" i="6"/>
  <c r="AG357" i="6"/>
  <c r="AG358" i="6"/>
  <c r="AG359" i="6"/>
  <c r="AG362" i="6"/>
  <c r="AG363" i="6"/>
  <c r="AG366" i="6"/>
  <c r="S408" i="6"/>
  <c r="AG440" i="6"/>
  <c r="AG447" i="6"/>
  <c r="AC459" i="6"/>
  <c r="AG471" i="6"/>
  <c r="AG495" i="6"/>
  <c r="S503" i="6"/>
  <c r="AG505" i="6"/>
  <c r="AG11" i="6"/>
  <c r="AG44" i="6"/>
  <c r="AG105" i="6"/>
  <c r="AC24" i="6"/>
  <c r="S39" i="6"/>
  <c r="AG61" i="6"/>
  <c r="AC79" i="6"/>
  <c r="S10" i="6"/>
  <c r="AG17" i="6"/>
  <c r="AG24" i="6"/>
  <c r="AG26" i="6"/>
  <c r="AC28" i="6"/>
  <c r="AG29" i="6"/>
  <c r="S34" i="6"/>
  <c r="S35" i="6"/>
  <c r="S42" i="6"/>
  <c r="AG59" i="6"/>
  <c r="AG60" i="6"/>
  <c r="AC72" i="6"/>
  <c r="AG78" i="6"/>
  <c r="AG79" i="6"/>
  <c r="AG98" i="6"/>
  <c r="S103" i="6"/>
  <c r="S104" i="6"/>
  <c r="AC125" i="6"/>
  <c r="AG127" i="6"/>
  <c r="AG128" i="6"/>
  <c r="AG129" i="6"/>
  <c r="AC137" i="6"/>
  <c r="AG143" i="6"/>
  <c r="AG144" i="6"/>
  <c r="AC176" i="6"/>
  <c r="AC208" i="6"/>
  <c r="AG209" i="6"/>
  <c r="S283" i="6"/>
  <c r="AG308" i="6"/>
  <c r="AC313" i="6"/>
  <c r="AG314" i="6"/>
  <c r="AG315" i="6"/>
  <c r="S320" i="6"/>
  <c r="AG328" i="6"/>
  <c r="AG339" i="6"/>
  <c r="AG341" i="6"/>
  <c r="AG350" i="6"/>
  <c r="AC352" i="6"/>
  <c r="AG460" i="6"/>
  <c r="AC167" i="6"/>
  <c r="S167" i="6"/>
  <c r="AC224" i="6"/>
  <c r="AC240" i="6"/>
  <c r="AG241" i="6"/>
  <c r="AG256" i="6"/>
  <c r="S305" i="6"/>
  <c r="AC305" i="6"/>
  <c r="AC311" i="6"/>
  <c r="S311" i="6"/>
  <c r="AC316" i="6"/>
  <c r="S316" i="6"/>
  <c r="AC331" i="6"/>
  <c r="S331" i="6"/>
  <c r="AC337" i="6"/>
  <c r="S337" i="6"/>
  <c r="AG234" i="6"/>
  <c r="S234" i="6"/>
  <c r="AG246" i="6"/>
  <c r="AC246" i="6"/>
  <c r="S246" i="6"/>
  <c r="AC304" i="6"/>
  <c r="S304" i="6"/>
  <c r="AC16" i="6"/>
  <c r="AC64" i="6"/>
  <c r="AC97" i="6"/>
  <c r="AC164" i="6"/>
  <c r="AC165" i="6"/>
  <c r="AG167" i="6"/>
  <c r="AG168" i="6"/>
  <c r="AG170" i="6"/>
  <c r="AG180" i="6"/>
  <c r="AC194" i="6"/>
  <c r="AC196" i="6"/>
  <c r="AC197" i="6"/>
  <c r="AG198" i="6"/>
  <c r="AC236" i="6"/>
  <c r="AG237" i="6"/>
  <c r="AC282" i="6"/>
  <c r="S282" i="6"/>
  <c r="AC303" i="6"/>
  <c r="S303" i="6"/>
  <c r="AG305" i="6"/>
  <c r="S329" i="6"/>
  <c r="AC329" i="6"/>
  <c r="AC113" i="6"/>
  <c r="AG18" i="6"/>
  <c r="AG34" i="6"/>
  <c r="AC35" i="6"/>
  <c r="AG64" i="6"/>
  <c r="AG82" i="6"/>
  <c r="AC83" i="6"/>
  <c r="AG113" i="6"/>
  <c r="AC116" i="6"/>
  <c r="AG152" i="6"/>
  <c r="AG166" i="6"/>
  <c r="AG179" i="6"/>
  <c r="AG193" i="6"/>
  <c r="AG194" i="6"/>
  <c r="AG196" i="6"/>
  <c r="AG230" i="6"/>
  <c r="S230" i="6"/>
  <c r="AC234" i="6"/>
  <c r="AC244" i="6"/>
  <c r="S244" i="6"/>
  <c r="AC252" i="6"/>
  <c r="S252" i="6"/>
  <c r="S280" i="6"/>
  <c r="AC280" i="6"/>
  <c r="S328" i="6"/>
  <c r="AC328" i="6"/>
  <c r="S386" i="6"/>
  <c r="AC386" i="6"/>
  <c r="AG14" i="6"/>
  <c r="AC15" i="6"/>
  <c r="AG254" i="6"/>
  <c r="AC254" i="6"/>
  <c r="S254" i="6"/>
  <c r="AC32" i="6"/>
  <c r="AC48" i="6"/>
  <c r="AC80" i="6"/>
  <c r="AG16" i="6"/>
  <c r="AG48" i="6"/>
  <c r="AG66" i="6"/>
  <c r="AC67" i="6"/>
  <c r="AG97" i="6"/>
  <c r="AG115" i="6"/>
  <c r="AG164" i="6"/>
  <c r="AC4" i="6"/>
  <c r="AC20" i="6"/>
  <c r="AC36" i="6"/>
  <c r="AC52" i="6"/>
  <c r="AC68" i="6"/>
  <c r="AC84" i="6"/>
  <c r="AC101" i="6"/>
  <c r="AC117" i="6"/>
  <c r="AG176" i="6"/>
  <c r="AG195" i="6"/>
  <c r="S207" i="6"/>
  <c r="S210" i="6"/>
  <c r="S212" i="6"/>
  <c r="AC279" i="6"/>
  <c r="S279" i="6"/>
  <c r="AG311" i="6"/>
  <c r="AG331" i="6"/>
  <c r="AC385" i="6"/>
  <c r="S385" i="6"/>
  <c r="AC19" i="6"/>
  <c r="AG32" i="6"/>
  <c r="AG50" i="6"/>
  <c r="AC51" i="6"/>
  <c r="AG80" i="6"/>
  <c r="AG99" i="6"/>
  <c r="AC100" i="6"/>
  <c r="AG4" i="6"/>
  <c r="AG6" i="6"/>
  <c r="S14" i="6"/>
  <c r="AG20" i="6"/>
  <c r="AG22" i="6"/>
  <c r="S30" i="6"/>
  <c r="S31" i="6"/>
  <c r="AG36" i="6"/>
  <c r="AG38" i="6"/>
  <c r="S46" i="6"/>
  <c r="AG52" i="6"/>
  <c r="AG54" i="6"/>
  <c r="S62" i="6"/>
  <c r="AG68" i="6"/>
  <c r="AG70" i="6"/>
  <c r="S78" i="6"/>
  <c r="AG84" i="6"/>
  <c r="AG86" i="6"/>
  <c r="S95" i="6"/>
  <c r="AG101" i="6"/>
  <c r="AG103" i="6"/>
  <c r="S111" i="6"/>
  <c r="AC127" i="6"/>
  <c r="S127" i="6"/>
  <c r="S133" i="6"/>
  <c r="AC133" i="6"/>
  <c r="S151" i="6"/>
  <c r="S152" i="6"/>
  <c r="S154" i="6"/>
  <c r="S175" i="6"/>
  <c r="S213" i="6"/>
  <c r="AC213" i="6"/>
  <c r="AG226" i="6"/>
  <c r="AC230" i="6"/>
  <c r="AG232" i="6"/>
  <c r="AG242" i="6"/>
  <c r="AC242" i="6"/>
  <c r="S242" i="6"/>
  <c r="AG250" i="6"/>
  <c r="AC250" i="6"/>
  <c r="S250" i="6"/>
  <c r="AC341" i="6"/>
  <c r="S341" i="6"/>
  <c r="AG51" i="6"/>
  <c r="AG67" i="6"/>
  <c r="AG69" i="6"/>
  <c r="AG83" i="6"/>
  <c r="AG85" i="6"/>
  <c r="AG100" i="6"/>
  <c r="AG102" i="6"/>
  <c r="AG116" i="6"/>
  <c r="AG118" i="6"/>
  <c r="S178" i="6"/>
  <c r="S180" i="6"/>
  <c r="AG202" i="6"/>
  <c r="AC223" i="6"/>
  <c r="S223" i="6"/>
  <c r="S296" i="6"/>
  <c r="AC296" i="6"/>
  <c r="AC319" i="6"/>
  <c r="S319" i="6"/>
  <c r="AC339" i="6"/>
  <c r="S339" i="6"/>
  <c r="S383" i="6"/>
  <c r="AC383" i="6"/>
  <c r="S50" i="6"/>
  <c r="S66" i="6"/>
  <c r="S82" i="6"/>
  <c r="S99" i="6"/>
  <c r="S115" i="6"/>
  <c r="AC143" i="6"/>
  <c r="S143" i="6"/>
  <c r="S181" i="6"/>
  <c r="AC181" i="6"/>
  <c r="AC199" i="6"/>
  <c r="S199" i="6"/>
  <c r="AG238" i="6"/>
  <c r="S238" i="6"/>
  <c r="AC248" i="6"/>
  <c r="S248" i="6"/>
  <c r="AC256" i="6"/>
  <c r="S256" i="6"/>
  <c r="AG280" i="6"/>
  <c r="AC290" i="6"/>
  <c r="S290" i="6"/>
  <c r="AC295" i="6"/>
  <c r="S295" i="6"/>
  <c r="S317" i="6"/>
  <c r="AC317" i="6"/>
  <c r="AG148" i="6"/>
  <c r="AG150" i="6"/>
  <c r="AG151" i="6"/>
  <c r="AG172" i="6"/>
  <c r="AG173" i="6"/>
  <c r="AG177" i="6"/>
  <c r="AG259" i="6"/>
  <c r="AG263" i="6"/>
  <c r="AG267" i="6"/>
  <c r="AG271" i="6"/>
  <c r="AC288" i="6"/>
  <c r="AC325" i="6"/>
  <c r="AG326" i="6"/>
  <c r="AC348" i="6"/>
  <c r="AG360" i="6"/>
  <c r="AC379" i="6"/>
  <c r="AG381" i="6"/>
  <c r="S397" i="6"/>
  <c r="S398" i="6"/>
  <c r="S402" i="6"/>
  <c r="S432" i="6"/>
  <c r="AG456" i="6"/>
  <c r="AC465" i="6"/>
  <c r="AG468" i="6"/>
  <c r="AC478" i="6"/>
  <c r="AC492" i="6"/>
  <c r="AG501" i="6"/>
  <c r="AC502" i="6"/>
  <c r="S511" i="6"/>
  <c r="AC514" i="6"/>
  <c r="AG515" i="6"/>
  <c r="S528" i="6"/>
  <c r="AG535" i="6"/>
  <c r="AC536" i="6"/>
  <c r="AG117" i="6"/>
  <c r="AG119" i="6"/>
  <c r="AG133" i="6"/>
  <c r="AG135" i="6"/>
  <c r="AG178" i="6"/>
  <c r="AG186" i="6"/>
  <c r="AG212" i="6"/>
  <c r="AG218" i="6"/>
  <c r="AG222" i="6"/>
  <c r="AG287" i="6"/>
  <c r="AG289" i="6"/>
  <c r="AG324" i="6"/>
  <c r="AG330" i="6"/>
  <c r="S369" i="6"/>
  <c r="S370" i="6"/>
  <c r="AG379" i="6"/>
  <c r="AG385" i="6"/>
  <c r="S404" i="6"/>
  <c r="S406" i="6"/>
  <c r="AG419" i="6"/>
  <c r="AC420" i="6"/>
  <c r="AC422" i="6"/>
  <c r="S436" i="6"/>
  <c r="S438" i="6"/>
  <c r="S448" i="6"/>
  <c r="S471" i="6"/>
  <c r="S487" i="6"/>
  <c r="S499" i="6"/>
  <c r="AG514" i="6"/>
  <c r="AG383" i="6"/>
  <c r="AG420" i="6"/>
  <c r="S440" i="6"/>
  <c r="S442" i="6"/>
  <c r="AC451" i="6"/>
  <c r="AG453" i="6"/>
  <c r="AG464" i="6"/>
  <c r="S472" i="6"/>
  <c r="AC476" i="6"/>
  <c r="AC488" i="6"/>
  <c r="AG509" i="6"/>
  <c r="AC510" i="6"/>
  <c r="AG516" i="6"/>
  <c r="AG465" i="6"/>
  <c r="AG478" i="6"/>
  <c r="AG302" i="6"/>
  <c r="AG338" i="6"/>
  <c r="AC367" i="6"/>
  <c r="AC395" i="6"/>
  <c r="AG397" i="6"/>
  <c r="AC400" i="6"/>
  <c r="AG431" i="6"/>
  <c r="AG448" i="6"/>
  <c r="AC471" i="6"/>
  <c r="AG475" i="6"/>
  <c r="AG487" i="6"/>
  <c r="S495" i="6"/>
  <c r="AC498" i="6"/>
  <c r="S516" i="6"/>
  <c r="S519" i="6"/>
  <c r="AG527" i="6"/>
  <c r="AC528" i="6"/>
  <c r="AG541" i="6"/>
  <c r="AG245" i="6"/>
  <c r="AG249" i="6"/>
  <c r="AG253" i="6"/>
  <c r="AG279" i="6"/>
  <c r="AG281" i="6"/>
  <c r="AG295" i="6"/>
  <c r="AG297" i="6"/>
  <c r="AG316" i="6"/>
  <c r="AG318" i="6"/>
  <c r="AG337" i="6"/>
  <c r="AG340" i="6"/>
  <c r="AG367" i="6"/>
  <c r="AG369" i="6"/>
  <c r="AG395" i="6"/>
  <c r="AC399" i="6"/>
  <c r="AG403" i="6"/>
  <c r="AG432" i="6"/>
  <c r="AG435" i="6"/>
  <c r="AC445" i="6"/>
  <c r="S456" i="6"/>
  <c r="AC461" i="6"/>
  <c r="AG463" i="6"/>
  <c r="AG472" i="6"/>
  <c r="AC484" i="6"/>
  <c r="AC496" i="6"/>
  <c r="AG498" i="6"/>
  <c r="AG499" i="6"/>
  <c r="S515" i="6"/>
  <c r="AC520" i="6"/>
  <c r="AC529" i="6"/>
  <c r="AC530" i="6"/>
  <c r="AG244" i="6"/>
  <c r="AG248" i="6"/>
  <c r="AG252" i="6"/>
  <c r="AC284" i="6"/>
  <c r="AG304" i="6"/>
  <c r="AG306" i="6"/>
  <c r="AC321" i="6"/>
  <c r="AG342" i="6"/>
  <c r="AG373" i="6"/>
  <c r="AG399" i="6"/>
  <c r="AG404" i="6"/>
  <c r="AG407" i="6"/>
  <c r="AG436" i="6"/>
  <c r="AG439" i="6"/>
  <c r="AC444" i="6"/>
  <c r="AG445" i="6"/>
  <c r="AG461" i="6"/>
  <c r="AG529" i="6"/>
  <c r="AG519" i="6"/>
  <c r="S523" i="6"/>
  <c r="S150" i="6"/>
  <c r="S215" i="6"/>
  <c r="AC221" i="6"/>
  <c r="S226" i="6"/>
  <c r="S258" i="6"/>
  <c r="AC258" i="6"/>
  <c r="AC260" i="6"/>
  <c r="S260" i="6"/>
  <c r="AG260" i="6"/>
  <c r="S262" i="6"/>
  <c r="AC262" i="6"/>
  <c r="AC264" i="6"/>
  <c r="S264" i="6"/>
  <c r="AG264" i="6"/>
  <c r="S266" i="6"/>
  <c r="AC266" i="6"/>
  <c r="AC268" i="6"/>
  <c r="S268" i="6"/>
  <c r="AG268" i="6"/>
  <c r="S270" i="6"/>
  <c r="AC270" i="6"/>
  <c r="AC272" i="6"/>
  <c r="S272" i="6"/>
  <c r="AG272" i="6"/>
  <c r="S274" i="6"/>
  <c r="AC274" i="6"/>
  <c r="S5" i="6"/>
  <c r="S9" i="6"/>
  <c r="S13" i="6"/>
  <c r="S17" i="6"/>
  <c r="S21" i="6"/>
  <c r="S25" i="6"/>
  <c r="S29" i="6"/>
  <c r="S33" i="6"/>
  <c r="S37" i="6"/>
  <c r="S41" i="6"/>
  <c r="S45" i="6"/>
  <c r="S49" i="6"/>
  <c r="S53" i="6"/>
  <c r="S57" i="6"/>
  <c r="S61" i="6"/>
  <c r="S65" i="6"/>
  <c r="S69" i="6"/>
  <c r="S73" i="6"/>
  <c r="S77" i="6"/>
  <c r="S81" i="6"/>
  <c r="S85" i="6"/>
  <c r="S89" i="6"/>
  <c r="S94" i="6"/>
  <c r="S98" i="6"/>
  <c r="S102" i="6"/>
  <c r="S106" i="6"/>
  <c r="S110" i="6"/>
  <c r="S114" i="6"/>
  <c r="S118" i="6"/>
  <c r="S122" i="6"/>
  <c r="S126" i="6"/>
  <c r="S130" i="6"/>
  <c r="S134" i="6"/>
  <c r="S138" i="6"/>
  <c r="S142" i="6"/>
  <c r="AG153" i="6"/>
  <c r="AG158" i="6"/>
  <c r="AG169" i="6"/>
  <c r="AG174" i="6"/>
  <c r="AG185" i="6"/>
  <c r="AG190" i="6"/>
  <c r="AG201" i="6"/>
  <c r="AG206" i="6"/>
  <c r="AG213" i="6"/>
  <c r="S218" i="6"/>
  <c r="AC145" i="6"/>
  <c r="S147" i="6"/>
  <c r="S158" i="6"/>
  <c r="AC161" i="6"/>
  <c r="S163" i="6"/>
  <c r="AC166" i="6"/>
  <c r="S174" i="6"/>
  <c r="AC177" i="6"/>
  <c r="S179" i="6"/>
  <c r="AC182" i="6"/>
  <c r="S190" i="6"/>
  <c r="AC193" i="6"/>
  <c r="S195" i="6"/>
  <c r="AC198" i="6"/>
  <c r="S206" i="6"/>
  <c r="AC209" i="6"/>
  <c r="S211" i="6"/>
  <c r="S219" i="6"/>
  <c r="AC225" i="6"/>
  <c r="AC227" i="6"/>
  <c r="AG227" i="6"/>
  <c r="S229" i="6"/>
  <c r="AC229" i="6"/>
  <c r="AC231" i="6"/>
  <c r="S231" i="6"/>
  <c r="AG231" i="6"/>
  <c r="S233" i="6"/>
  <c r="AC233" i="6"/>
  <c r="AC235" i="6"/>
  <c r="S235" i="6"/>
  <c r="AG235" i="6"/>
  <c r="S237" i="6"/>
  <c r="AC237" i="6"/>
  <c r="AC239" i="6"/>
  <c r="S239" i="6"/>
  <c r="AG239" i="6"/>
  <c r="S241" i="6"/>
  <c r="AC241" i="6"/>
  <c r="AC243" i="6"/>
  <c r="S243" i="6"/>
  <c r="AG243" i="6"/>
  <c r="S245" i="6"/>
  <c r="AC245" i="6"/>
  <c r="AC247" i="6"/>
  <c r="S247" i="6"/>
  <c r="AG247" i="6"/>
  <c r="S249" i="6"/>
  <c r="AC249" i="6"/>
  <c r="AC251" i="6"/>
  <c r="S251" i="6"/>
  <c r="AG251" i="6"/>
  <c r="S253" i="6"/>
  <c r="AC253" i="6"/>
  <c r="AC255" i="6"/>
  <c r="S255" i="6"/>
  <c r="AG255" i="6"/>
  <c r="AG197" i="6"/>
  <c r="AG225" i="6"/>
  <c r="AG155" i="6"/>
  <c r="AG171" i="6"/>
  <c r="AG187" i="6"/>
  <c r="AG203" i="6"/>
  <c r="AG217" i="6"/>
  <c r="AC218" i="6"/>
  <c r="AC153" i="6"/>
  <c r="S155" i="6"/>
  <c r="AC169" i="6"/>
  <c r="S171" i="6"/>
  <c r="AC185" i="6"/>
  <c r="S187" i="6"/>
  <c r="AC201" i="6"/>
  <c r="S203" i="6"/>
  <c r="S364" i="6"/>
  <c r="AC364" i="6"/>
  <c r="S388" i="6"/>
  <c r="AG388" i="6"/>
  <c r="AC388" i="6"/>
  <c r="AG425" i="6"/>
  <c r="AC425" i="6"/>
  <c r="S425" i="6"/>
  <c r="AG477" i="6"/>
  <c r="AC477" i="6"/>
  <c r="S477" i="6"/>
  <c r="S276" i="6"/>
  <c r="S277" i="6"/>
  <c r="S298" i="6"/>
  <c r="S392" i="6"/>
  <c r="AG392" i="6"/>
  <c r="AC392" i="6"/>
  <c r="AG429" i="6"/>
  <c r="AC429" i="6"/>
  <c r="S429" i="6"/>
  <c r="AC340" i="6"/>
  <c r="S342" i="6"/>
  <c r="S349" i="6"/>
  <c r="S357" i="6"/>
  <c r="S368" i="6"/>
  <c r="AC368" i="6"/>
  <c r="S396" i="6"/>
  <c r="AG396" i="6"/>
  <c r="AC396" i="6"/>
  <c r="AG401" i="6"/>
  <c r="AC401" i="6"/>
  <c r="S401" i="6"/>
  <c r="AG433" i="6"/>
  <c r="AC433" i="6"/>
  <c r="S433" i="6"/>
  <c r="AC281" i="6"/>
  <c r="AC285" i="6"/>
  <c r="AC289" i="6"/>
  <c r="AC293" i="6"/>
  <c r="AC297" i="6"/>
  <c r="AC302" i="6"/>
  <c r="AC306" i="6"/>
  <c r="AC310" i="6"/>
  <c r="AC314" i="6"/>
  <c r="AC318" i="6"/>
  <c r="AC322" i="6"/>
  <c r="AC326" i="6"/>
  <c r="AC330" i="6"/>
  <c r="AC334" i="6"/>
  <c r="AG346" i="6"/>
  <c r="AC353" i="6"/>
  <c r="AG356" i="6"/>
  <c r="S356" i="6"/>
  <c r="AG405" i="6"/>
  <c r="AC405" i="6"/>
  <c r="S405" i="6"/>
  <c r="AG437" i="6"/>
  <c r="AC437" i="6"/>
  <c r="S437" i="6"/>
  <c r="AG446" i="6"/>
  <c r="AC446" i="6"/>
  <c r="S446" i="6"/>
  <c r="AG462" i="6"/>
  <c r="AC462" i="6"/>
  <c r="S462" i="6"/>
  <c r="AG485" i="6"/>
  <c r="AC485" i="6"/>
  <c r="S485" i="6"/>
  <c r="AG325" i="6"/>
  <c r="AG329" i="6"/>
  <c r="AG333" i="6"/>
  <c r="AG334" i="6"/>
  <c r="AG345" i="6"/>
  <c r="AG352" i="6"/>
  <c r="AG364" i="6"/>
  <c r="S372" i="6"/>
  <c r="AG372" i="6"/>
  <c r="AC372" i="6"/>
  <c r="AG409" i="6"/>
  <c r="AC409" i="6"/>
  <c r="S409" i="6"/>
  <c r="AG441" i="6"/>
  <c r="AC441" i="6"/>
  <c r="S441" i="6"/>
  <c r="AG470" i="6"/>
  <c r="AC470" i="6"/>
  <c r="S470" i="6"/>
  <c r="AC336" i="6"/>
  <c r="S338" i="6"/>
  <c r="AG354" i="6"/>
  <c r="AC356" i="6"/>
  <c r="S376" i="6"/>
  <c r="AG376" i="6"/>
  <c r="AC376" i="6"/>
  <c r="AG400" i="6"/>
  <c r="AG413" i="6"/>
  <c r="AC413" i="6"/>
  <c r="S413" i="6"/>
  <c r="AG322" i="6"/>
  <c r="AG353" i="6"/>
  <c r="S360" i="6"/>
  <c r="AC360" i="6"/>
  <c r="S380" i="6"/>
  <c r="AG380" i="6"/>
  <c r="AC380" i="6"/>
  <c r="AG417" i="6"/>
  <c r="AC417" i="6"/>
  <c r="S417" i="6"/>
  <c r="AG493" i="6"/>
  <c r="AC493" i="6"/>
  <c r="S493" i="6"/>
  <c r="S346" i="6"/>
  <c r="S384" i="6"/>
  <c r="AG384" i="6"/>
  <c r="AC384" i="6"/>
  <c r="AG421" i="6"/>
  <c r="AC421" i="6"/>
  <c r="S421" i="6"/>
  <c r="AG454" i="6"/>
  <c r="AC454" i="6"/>
  <c r="S454" i="6"/>
  <c r="AC403" i="6"/>
  <c r="AC407" i="6"/>
  <c r="AC411" i="6"/>
  <c r="AC415" i="6"/>
  <c r="AC419" i="6"/>
  <c r="AC423" i="6"/>
  <c r="AC427" i="6"/>
  <c r="AC431" i="6"/>
  <c r="AC435" i="6"/>
  <c r="AC439" i="6"/>
  <c r="S501" i="6"/>
  <c r="S509" i="6"/>
  <c r="S517" i="6"/>
  <c r="AC527" i="6"/>
  <c r="AC531" i="6"/>
  <c r="AC535" i="6"/>
  <c r="AC539" i="6"/>
  <c r="AC500" i="6"/>
  <c r="AC508" i="6"/>
  <c r="AG521" i="6"/>
  <c r="S464" i="6"/>
  <c r="AC501" i="6"/>
  <c r="AC509" i="6"/>
  <c r="AC517" i="6"/>
  <c r="S443" i="6"/>
  <c r="S450" i="6"/>
  <c r="S458" i="6"/>
  <c r="S466" i="6"/>
  <c r="S474" i="6"/>
  <c r="S481" i="6"/>
  <c r="S489" i="6"/>
  <c r="S497" i="6"/>
  <c r="S505" i="6"/>
  <c r="S513" i="6"/>
  <c r="S521" i="6"/>
  <c r="AG469" i="6"/>
  <c r="AG476" i="6"/>
  <c r="AG484" i="6"/>
  <c r="AG492" i="6"/>
  <c r="AG500" i="6"/>
  <c r="AG50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Roger Pope</author>
    <author>Justin Haley</author>
  </authors>
  <commentList>
    <comment ref="AB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Roger Pope:</t>
        </r>
        <r>
          <rPr>
            <sz val="9"/>
            <color indexed="81"/>
            <rFont val="Tahoma"/>
            <family val="2"/>
          </rPr>
          <t xml:space="preserve">
Formula</t>
        </r>
      </text>
    </comment>
    <comment ref="M90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Justin Haley:</t>
        </r>
        <r>
          <rPr>
            <sz val="9"/>
            <color indexed="81"/>
            <rFont val="Tahoma"/>
            <family val="2"/>
          </rPr>
          <t xml:space="preserve">
Dummy Line for Purchase Spare GSU as required for Revision 1</t>
        </r>
      </text>
    </comment>
  </commentList>
</comments>
</file>

<file path=xl/sharedStrings.xml><?xml version="1.0" encoding="utf-8"?>
<sst xmlns="http://schemas.openxmlformats.org/spreadsheetml/2006/main" count="4449" uniqueCount="921">
  <si>
    <t>Newfoundland and Labrador Hydro</t>
  </si>
  <si>
    <t>2024 Capital Budget Application</t>
  </si>
  <si>
    <t>($000)</t>
  </si>
  <si>
    <t>Commencement Year</t>
  </si>
  <si>
    <t>Range</t>
  </si>
  <si>
    <t>Supplemental
Y/N</t>
  </si>
  <si>
    <t>(Multiple Items)</t>
  </si>
  <si>
    <t>Program Subcategory</t>
  </si>
  <si>
    <t>2024</t>
  </si>
  <si>
    <t>Total</t>
  </si>
  <si>
    <t>Generation</t>
  </si>
  <si>
    <t>Gas Turbines</t>
  </si>
  <si>
    <t>Gas Turbine In-Service Failures (2024)</t>
  </si>
  <si>
    <t>Construct Maintenance Platform (2024-2025) - Holyrood Gas Turbine</t>
  </si>
  <si>
    <t>Inspect Fuel Tanks (2024) - Hardwoods Gas Turbines</t>
  </si>
  <si>
    <t>Upgrade Instrumentation (2024-2025) - Hardwoods Gas Turbine</t>
  </si>
  <si>
    <t>Total Gas Turbines</t>
  </si>
  <si>
    <t>Hydraulic Plant</t>
  </si>
  <si>
    <t>Replace Annunciator - Phase 2 (2024-2025) - Bay d'Espoir</t>
  </si>
  <si>
    <t>Replace Powerhouse 1 Air Conditioning Unit (2024-2025) - Bay d'Espoir</t>
  </si>
  <si>
    <t>Penstock Level II Condition Assessment (2024) - Upper Salmon</t>
  </si>
  <si>
    <t>Overhaul Hydraulic Units (2024)</t>
  </si>
  <si>
    <t>Replace Annunciator Panels (2024-2025) - Cat Arm</t>
  </si>
  <si>
    <t>Replace Timber Crib and Insulation (2024) - Burnt Dam Spillway</t>
  </si>
  <si>
    <t>Install Anemometer (2024) - Cat Arm</t>
  </si>
  <si>
    <t>Total Hydraulic Plant</t>
  </si>
  <si>
    <t>Thermal Plant</t>
  </si>
  <si>
    <t>Overhaul Pumps (2024) - Holyrood</t>
  </si>
  <si>
    <t>Overhaul Marine Terminal Loading Arms (2024) - Holyrood</t>
  </si>
  <si>
    <t>Upgrade UPS 1 &amp; 2 (2024-2025) - Holyrood</t>
  </si>
  <si>
    <t>Upgrade Unit 1 Control System (2024-2025) - Holyrood</t>
  </si>
  <si>
    <t xml:space="preserve">Upgrade DCS Hardware - Units 1 and 2 (2024-2025) - Holyrood </t>
  </si>
  <si>
    <t>Total Thermal Plant</t>
  </si>
  <si>
    <t>Tools and Equipment</t>
  </si>
  <si>
    <t>Purchase Tools and Equipment Less than $50,000 (2024) - Gas Turbine</t>
  </si>
  <si>
    <t>Purchase Tools and Equipment Less than $50,000 (2024) - Hydraulic Plants</t>
  </si>
  <si>
    <t>Purchase Tools and Equipment Less than $50,000 (2024) - Thermal Plants</t>
  </si>
  <si>
    <t>Total Tools and Equipment</t>
  </si>
  <si>
    <t>Total Generation</t>
  </si>
  <si>
    <t>General Properties</t>
  </si>
  <si>
    <t>Administration</t>
  </si>
  <si>
    <t>Purchase Office Equipment Less Than $50,000 (2024)</t>
  </si>
  <si>
    <t xml:space="preserve">Remove Safety Hazards (2024) </t>
  </si>
  <si>
    <t>General Property Rehabilitation (2024) - Hydro Place</t>
  </si>
  <si>
    <t>Upgrade HVAC Supervisory Controllers (2024) - Hydro Place</t>
  </si>
  <si>
    <t>Total Administration</t>
  </si>
  <si>
    <t>Information Systems</t>
  </si>
  <si>
    <t>Upgrade Energy Management System (2024)</t>
  </si>
  <si>
    <t>Purchase Personal Computers (2024)</t>
  </si>
  <si>
    <t xml:space="preserve">Replace Peripheral Infrastructure (2024) </t>
  </si>
  <si>
    <t>Upgrade Core OT Infrastructure (2024)</t>
  </si>
  <si>
    <t>Update Cyber Security Infrastructure (2024)</t>
  </si>
  <si>
    <t>Total Information Systems</t>
  </si>
  <si>
    <t>Telecontrol</t>
  </si>
  <si>
    <t>Replace Network Communications Equipment (2024)</t>
  </si>
  <si>
    <t>Purchase Tools and Equipment Less than $50,000 (2024) - Telecontrol</t>
  </si>
  <si>
    <t>Replace 48 V Battery Banks and Chargers (2024)</t>
  </si>
  <si>
    <t>Replace SONET Multiplexors (2024)</t>
  </si>
  <si>
    <t>Purchase Mobile Devices (2024)</t>
  </si>
  <si>
    <t>Upgrade Remote Terminal Units (2024)</t>
  </si>
  <si>
    <t>Telecommunications In-Service Failure (2024)</t>
  </si>
  <si>
    <t>Minor Telecommunications Enhancements (2024)</t>
  </si>
  <si>
    <t>Replace CCTV Cameras (2024)</t>
  </si>
  <si>
    <t xml:space="preserve">Upgrade SCADA Network (2024) </t>
  </si>
  <si>
    <t>Total Telecontrol</t>
  </si>
  <si>
    <t>Total General Properties</t>
  </si>
  <si>
    <t>Transmission and Rural Operations</t>
  </si>
  <si>
    <t>Transmission</t>
  </si>
  <si>
    <t>Transmission In-Service Failures (2024)</t>
  </si>
  <si>
    <t>Total Transmission</t>
  </si>
  <si>
    <t>Distribution</t>
  </si>
  <si>
    <t>Upgrade Distribution (2024-2025) - Bay d'Espoir Terminal Station 2</t>
  </si>
  <si>
    <t>Total Distribution</t>
  </si>
  <si>
    <t>Metering</t>
  </si>
  <si>
    <t>Purchase Meters and Metering Equipment (2024)</t>
  </si>
  <si>
    <t>Total Metering</t>
  </si>
  <si>
    <t>Purchase Tools and Equipment Less than $50,000 (2024) - Central Region</t>
  </si>
  <si>
    <t>Purchase Tools and Equipment Less than $50,000 (2024) - Northern Region</t>
  </si>
  <si>
    <t>Purchase Tools and Equipment Less than $50,000 (2024) - Labrador Region</t>
  </si>
  <si>
    <t>Terminal Stations</t>
  </si>
  <si>
    <t>Refurbish Control Building (2024-2025) - Grandy Brook and Doyles</t>
  </si>
  <si>
    <t>Install Fire Protection in 230 kV Stations (2024–2025) - Voisey's Bay</t>
  </si>
  <si>
    <t>Replace Terminal Station Battery Banks and Chargers (2024–2025)</t>
  </si>
  <si>
    <t>Upgrade Data Alarm Systems (2024–2025) - Western Avalon Terminal Station</t>
  </si>
  <si>
    <t>Replace Circuit Breaker Reclosing Controllers (2024–2025) - TL247</t>
  </si>
  <si>
    <t xml:space="preserve">Upgrade Station Lighting (2024-2025) - Bottom Waters, Deer Lake, Doyles, Indian River, and Western Avalon Terminal Stations </t>
  </si>
  <si>
    <t>Total Terminal Stations</t>
  </si>
  <si>
    <t>Diesel In-Service Failures (2024)</t>
  </si>
  <si>
    <t>Total Transmission and Rural Operations</t>
  </si>
  <si>
    <t>Total Capital Budget</t>
  </si>
  <si>
    <t>Hydraulic In-Service Failures (2024)</t>
  </si>
  <si>
    <t>Replace Powerhouse 1 Roof (2024-2025) - Bay d'Espoir</t>
  </si>
  <si>
    <t>Flatten Downstream Slope (2024-2025) - Hinds Lake</t>
  </si>
  <si>
    <t>Refurbish Surge Tank 1 (2024-2025) - Bay d'Espoir</t>
  </si>
  <si>
    <t>Refurbish Intake 1 (2024-2025) - Bay d'Espoir</t>
  </si>
  <si>
    <t>Thermal In-Service Failures (2024)</t>
  </si>
  <si>
    <t>Boiler Condition Assessment and Miscellaneous Upgrades (2024) - Holyrood</t>
  </si>
  <si>
    <t xml:space="preserve">Overhaul Unit 1 Turbine Valves and Generator (2024) - Holyrood </t>
  </si>
  <si>
    <t>Refurbish Outbuilding and Powerhouse Building Envelopes (2024-2025) - Holyrood</t>
  </si>
  <si>
    <t xml:space="preserve">Refurbish Fuel Oil Storage Tank 4 (2024) - Holyrood </t>
  </si>
  <si>
    <t>Transportation</t>
  </si>
  <si>
    <t>Replace Light- and Heavy-Duty Vehicles (2024-2026)</t>
  </si>
  <si>
    <t>Perform Software Upgrades and Minor Enhancements (2024)</t>
  </si>
  <si>
    <t>Replace Power Line Carrier (2024-2025) - TL247</t>
  </si>
  <si>
    <t>Replace MDR8000 Microwave Radios (2024-2025)</t>
  </si>
  <si>
    <t>Replace VHF Radio System (2024-2025)</t>
  </si>
  <si>
    <t>Wood Pole Line Management (2024)</t>
  </si>
  <si>
    <t>Distribution System In-Service Failures, Miscellaneous Upgrades, and Street Lights (2024)</t>
  </si>
  <si>
    <t>Provide Service Extensions (2024)</t>
  </si>
  <si>
    <t>Upgrade Worst-Performing Distribution Feeders (2024-2025)</t>
  </si>
  <si>
    <t>Renew Distribution Feeders (2024-2025)</t>
  </si>
  <si>
    <t>Automate Bulk Metering (2024-2026)</t>
  </si>
  <si>
    <t>Replace Grader Unit V9829 (2024) - Bay d'Espoir</t>
  </si>
  <si>
    <t>Replace Mobile Equipment (2024-2025)</t>
  </si>
  <si>
    <t>Terminal Station In-Service Failures (2024)</t>
  </si>
  <si>
    <t>Replace Instrument Transformers (2024–2025)</t>
  </si>
  <si>
    <t>Replace Protective Relays (2024–2025)</t>
  </si>
  <si>
    <t>Replace Disconnects (2024–2025)</t>
  </si>
  <si>
    <t>Upgrade Power Transformers (2024-2025)</t>
  </si>
  <si>
    <t>Renew Circuit Breakers (2024–2025)</t>
  </si>
  <si>
    <t>Overhaul Diesel Units (2024)</t>
  </si>
  <si>
    <t>Purchase Accommodations Trailer (2024-2025) - Makkovik and Cartwright</t>
  </si>
  <si>
    <t>Allowance for Unforeseen Items</t>
  </si>
  <si>
    <t>(blank)</t>
  </si>
  <si>
    <t>Allowance for Unforeseen Items (2024)</t>
  </si>
  <si>
    <t>Total (blank)</t>
  </si>
  <si>
    <t>Total Allowance for Unforeseen Items</t>
  </si>
  <si>
    <t>Detailed Breakdown By Minor Asset Category for 2024 expenditures (Over $750,000)</t>
  </si>
  <si>
    <t>Detailed Breakdown By Minor Asset Category for 2024 Expenditures (Under $750,000)</t>
  </si>
  <si>
    <t xml:space="preserve">2024 Capital Budget Application </t>
  </si>
  <si>
    <t>SY-Start Year</t>
  </si>
  <si>
    <t>2023 &amp; Prior Years</t>
  </si>
  <si>
    <t xml:space="preserve">2024 </t>
  </si>
  <si>
    <t>2025</t>
  </si>
  <si>
    <t>Sum of Total With Prior Year</t>
  </si>
  <si>
    <t>Multi-Year Projects Commencing in 2021</t>
  </si>
  <si>
    <t>Renewal</t>
  </si>
  <si>
    <t>Refurbish Ebbegunbaeg Control Structure</t>
  </si>
  <si>
    <t>Renewal Total</t>
  </si>
  <si>
    <t>System Growth</t>
  </si>
  <si>
    <t>Wabush Terminal Station Upgrades</t>
  </si>
  <si>
    <t>Additions for Load - Wabush Substation Upgrades</t>
  </si>
  <si>
    <t>System Growth Total</t>
  </si>
  <si>
    <t>Total Multi-Year Projects Commencing in 2021</t>
  </si>
  <si>
    <t>Multi-Year Projects Commencing in 2022</t>
  </si>
  <si>
    <t>General Plant</t>
  </si>
  <si>
    <t>Purchase 85' Material Handler Aerial Device on Track Unit</t>
  </si>
  <si>
    <t>Purchase 46' Material Handler Aerial Device on Track Unit</t>
  </si>
  <si>
    <t>Replace Light- and Heavy-Duty Vehicles (2022-2024)</t>
  </si>
  <si>
    <t>General Plant Total</t>
  </si>
  <si>
    <t>Diesel Genset Replacement Unit 2012 - L'Anse-Au-Loup</t>
  </si>
  <si>
    <t>Service Enhancement</t>
  </si>
  <si>
    <t>Replace Metering System</t>
  </si>
  <si>
    <t>Service Enhancement Total</t>
  </si>
  <si>
    <t>Total Multi-Year Projects Commencing in 2022</t>
  </si>
  <si>
    <t>Multi Year Projects Commencing in 2023</t>
  </si>
  <si>
    <t>Install Fire Protection in 230 kV Stations (2023-2024) - Deer Lake</t>
  </si>
  <si>
    <t>Replace Light- and Heavy-Duty Vehicles (2023-2025)</t>
  </si>
  <si>
    <t>Water System Condition Assessment and Upgrades (2023) - Bay d'Espoir</t>
  </si>
  <si>
    <t xml:space="preserve">Replace Building Exterior (2023-2024) - Postville </t>
  </si>
  <si>
    <t>Replace HVAC System (2023-2024) - Bishop's Falls</t>
  </si>
  <si>
    <t>Upgrade Water and Fire Suppression Systems (2023-2024) - Bishop's Falls</t>
  </si>
  <si>
    <t>Replace Diesel Shop Building (2023-2025) - Bishop's Falls</t>
  </si>
  <si>
    <t>Replace Mobile Equipment (2023-2024)</t>
  </si>
  <si>
    <t>Mandatory</t>
  </si>
  <si>
    <t>Replace Terminal Station Lighting (2023-2024)</t>
  </si>
  <si>
    <t>Mandatory Total</t>
  </si>
  <si>
    <t>Terminal Station Renewal Program (2023-2024)</t>
  </si>
  <si>
    <t xml:space="preserve">Circuit Breakers Renewal Program (2023-2024) </t>
  </si>
  <si>
    <t>Install Breaker Failure Protection (2023-2024) - Sunnyside</t>
  </si>
  <si>
    <t>Diesel Genset Replacement Program (2023-2025)</t>
  </si>
  <si>
    <t xml:space="preserve">Replace Diesel Genset 1 (2023-2024) - Ebbegunbaeg </t>
  </si>
  <si>
    <t xml:space="preserve">Refurbish Superstructure (2023-2024) - Salmon River Spillway </t>
  </si>
  <si>
    <t>Replace Powerhouse Station Service Panel (2023-2024) - Upper Salmon</t>
  </si>
  <si>
    <t>Replace Oil Mist Separator (2023-2024) - Happy Valley Gas Turbine</t>
  </si>
  <si>
    <t>Major Condition Assessment and Miscellaneous Refurbishments Synchronous Condenser 1 and 2 (2023-2024) - Wabush Terminal Station</t>
  </si>
  <si>
    <t>Replace Data Alarm System Annunciators (2023) - Buchans</t>
  </si>
  <si>
    <t>Replace Circuit Breaker Reclosing Controllers (2023-2024) - Hardwoods</t>
  </si>
  <si>
    <t>Replace Intermediate Fuel Storage Tanks (2023-2024) - Nain</t>
  </si>
  <si>
    <t>Replace Power Line Carrier (2023–2024) - TL223 and TL224</t>
  </si>
  <si>
    <t>Upgrade of Worst-Performing Distribution Feeders (2023-2024)</t>
  </si>
  <si>
    <t xml:space="preserve">Install Oil Spill Containment Transformer T1S (2023-2024) - Cat Arm </t>
  </si>
  <si>
    <t xml:space="preserve">Additions for Load Growth - Upgrade Transformer Capacity (2023-2024) - Jean Lake Terminal Station </t>
  </si>
  <si>
    <t>Total Multi Year Projects Commencing in 2023</t>
  </si>
  <si>
    <t>Total Capital Projects</t>
  </si>
  <si>
    <t>Multi-Year Projects Over $750,000</t>
  </si>
  <si>
    <t>Additions for Load Growth - Distribution System - Labrador City Duley Lake, Walsh River, and Landfill Sites (2024-2025)</t>
  </si>
  <si>
    <t>(All)</t>
  </si>
  <si>
    <t>Properties</t>
  </si>
  <si>
    <t xml:space="preserve">Penstock Life Extension - Phase 1 (2023-2025) </t>
  </si>
  <si>
    <t>Purchase and Replace Last Stage Blades - Holyrood Units 1 and 2</t>
  </si>
  <si>
    <t>Ultra-Fast Direct-Current EV Chargers - Purchase and Installation</t>
  </si>
  <si>
    <t>Long-Term Supply for Southern Labrador - Phase 1</t>
  </si>
  <si>
    <t>Header on row 3 is used for pivot schedules in this file. Header on row 2 is from CBA finance schedule source file</t>
  </si>
  <si>
    <t>Formula</t>
  </si>
  <si>
    <t>Total Costs</t>
  </si>
  <si>
    <t>New Column</t>
  </si>
  <si>
    <t>Main Category</t>
  </si>
  <si>
    <t>Subcategory</t>
  </si>
  <si>
    <t>Project/Program</t>
  </si>
  <si>
    <t>R&amp;M Subcategory</t>
  </si>
  <si>
    <t>Investment Classification</t>
  </si>
  <si>
    <t>Multi Year - Start Year</t>
  </si>
  <si>
    <t>Single Year - Start Year</t>
  </si>
  <si>
    <t>Project Type</t>
  </si>
  <si>
    <t>TM1 Proposal Number</t>
  </si>
  <si>
    <t>CBA Project Description</t>
  </si>
  <si>
    <t>Composite Class</t>
  </si>
  <si>
    <t>Depreciation Class</t>
  </si>
  <si>
    <t>Customer</t>
  </si>
  <si>
    <t>System</t>
  </si>
  <si>
    <t>Function</t>
  </si>
  <si>
    <t xml:space="preserve">    Total</t>
  </si>
  <si>
    <t>Total With Prior Year</t>
  </si>
  <si>
    <t>Future Years</t>
  </si>
  <si>
    <t>Under/Over 750k</t>
  </si>
  <si>
    <t>Main Cat</t>
  </si>
  <si>
    <t>Sub Cat</t>
  </si>
  <si>
    <t>MY-Start Year</t>
  </si>
  <si>
    <t>TM1</t>
  </si>
  <si>
    <t>CBA Description</t>
  </si>
  <si>
    <t>Prior Years</t>
  </si>
  <si>
    <t>CY</t>
  </si>
  <si>
    <t>CY+1</t>
  </si>
  <si>
    <t>CY+2</t>
  </si>
  <si>
    <t>CY+3</t>
  </si>
  <si>
    <t>CY+4</t>
  </si>
  <si>
    <t>Total new</t>
  </si>
  <si>
    <t>Future Year</t>
  </si>
  <si>
    <t>Over 750</t>
  </si>
  <si>
    <t>Year Rank</t>
  </si>
  <si>
    <t>Order Expenditure</t>
  </si>
  <si>
    <t>Year 1 Expenditure</t>
  </si>
  <si>
    <t>Order</t>
  </si>
  <si>
    <t>5 Year Plan</t>
  </si>
  <si>
    <t>Rebudgeted in 2024 CBA</t>
  </si>
  <si>
    <t>Last Column</t>
  </si>
  <si>
    <t>N</t>
  </si>
  <si>
    <t>P144</t>
  </si>
  <si>
    <t>P202</t>
  </si>
  <si>
    <t>Y</t>
  </si>
  <si>
    <t>P184</t>
  </si>
  <si>
    <t>P461</t>
  </si>
  <si>
    <t xml:space="preserve">Diesel Genset Replacement Unit 2039 - St. Lewis </t>
  </si>
  <si>
    <t>P474</t>
  </si>
  <si>
    <t>P514</t>
  </si>
  <si>
    <t>P484</t>
  </si>
  <si>
    <t>P485</t>
  </si>
  <si>
    <t>P318</t>
  </si>
  <si>
    <t>Major Project</t>
  </si>
  <si>
    <t>P717/P874</t>
  </si>
  <si>
    <t>Project</t>
  </si>
  <si>
    <t>P612</t>
  </si>
  <si>
    <t>P596</t>
  </si>
  <si>
    <t>P590</t>
  </si>
  <si>
    <t>P631</t>
  </si>
  <si>
    <t>P812</t>
  </si>
  <si>
    <t>P662</t>
  </si>
  <si>
    <t>Program</t>
  </si>
  <si>
    <t>Roll Up</t>
  </si>
  <si>
    <t>P602, P604, P620, P640, P652</t>
  </si>
  <si>
    <t>Standalone</t>
  </si>
  <si>
    <t>P597</t>
  </si>
  <si>
    <t>P619</t>
  </si>
  <si>
    <t>Terminal Station Renewal Program</t>
  </si>
  <si>
    <t>P604</t>
  </si>
  <si>
    <t xml:space="preserve">Replace Instrument Transformers (2023-2024) - Various </t>
  </si>
  <si>
    <t>P620</t>
  </si>
  <si>
    <t xml:space="preserve">Replace Protective Relays (2023-2024) - Various </t>
  </si>
  <si>
    <t>P602</t>
  </si>
  <si>
    <t xml:space="preserve">Replace Disconnects (2023-2024) - Various </t>
  </si>
  <si>
    <t>P652</t>
  </si>
  <si>
    <t>Upgrade Power Transformers (2023-2024) - Various</t>
  </si>
  <si>
    <t>P640</t>
  </si>
  <si>
    <t>Replace Terminal Station Battery Banks and Chargers (2023-2024) - Various</t>
  </si>
  <si>
    <t>P647</t>
  </si>
  <si>
    <t>P632</t>
  </si>
  <si>
    <t>P591</t>
  </si>
  <si>
    <t>P588</t>
  </si>
  <si>
    <t>P603</t>
  </si>
  <si>
    <t>P649</t>
  </si>
  <si>
    <t>P594</t>
  </si>
  <si>
    <t>P669</t>
  </si>
  <si>
    <t>P851</t>
  </si>
  <si>
    <t>Diesel Genset Replacement Program</t>
  </si>
  <si>
    <t>P610</t>
  </si>
  <si>
    <t>Diesel Genset Replacement Unit 2053 - Hopedale  (note I reforecast this one to match the changes to the full program from Greg so the check sum on the pivot tables worked)</t>
  </si>
  <si>
    <t>P610, P614</t>
  </si>
  <si>
    <t>P637</t>
  </si>
  <si>
    <t>P615</t>
  </si>
  <si>
    <t>P626</t>
  </si>
  <si>
    <t>P663</t>
  </si>
  <si>
    <t>P668</t>
  </si>
  <si>
    <t>P656</t>
  </si>
  <si>
    <t>P638</t>
  </si>
  <si>
    <t>P665</t>
  </si>
  <si>
    <t>Hydraulic Unit Overhauls Program</t>
  </si>
  <si>
    <t>P766</t>
  </si>
  <si>
    <t xml:space="preserve">Overhaul Unit 1 (2024) - Granite Canal </t>
  </si>
  <si>
    <t>P761</t>
  </si>
  <si>
    <t>P773</t>
  </si>
  <si>
    <t>P824</t>
  </si>
  <si>
    <t>P825</t>
  </si>
  <si>
    <t>P799</t>
  </si>
  <si>
    <t>P759</t>
  </si>
  <si>
    <t>P795</t>
  </si>
  <si>
    <t>P860</t>
  </si>
  <si>
    <t>P782</t>
  </si>
  <si>
    <t>P767</t>
  </si>
  <si>
    <t>MOVED from 2021 to 2022</t>
  </si>
  <si>
    <t>P853</t>
  </si>
  <si>
    <t>P780</t>
  </si>
  <si>
    <t>P762</t>
  </si>
  <si>
    <t>P802</t>
  </si>
  <si>
    <t>P779</t>
  </si>
  <si>
    <t>P857</t>
  </si>
  <si>
    <t>P790</t>
  </si>
  <si>
    <t>P797</t>
  </si>
  <si>
    <t>P809</t>
  </si>
  <si>
    <t>P820</t>
  </si>
  <si>
    <t>P803</t>
  </si>
  <si>
    <t>P758</t>
  </si>
  <si>
    <t>P791</t>
  </si>
  <si>
    <t>P832</t>
  </si>
  <si>
    <t>P828</t>
  </si>
  <si>
    <t>P763</t>
  </si>
  <si>
    <t>P764</t>
  </si>
  <si>
    <t>P765</t>
  </si>
  <si>
    <t>P805</t>
  </si>
  <si>
    <t>P768</t>
  </si>
  <si>
    <t>P769</t>
  </si>
  <si>
    <t>P810</t>
  </si>
  <si>
    <t>P770</t>
  </si>
  <si>
    <t>P846</t>
  </si>
  <si>
    <t>P771</t>
  </si>
  <si>
    <t>P743</t>
  </si>
  <si>
    <t>P839</t>
  </si>
  <si>
    <t>P822</t>
  </si>
  <si>
    <t>P821</t>
  </si>
  <si>
    <t>P772</t>
  </si>
  <si>
    <t>Multi Year</t>
  </si>
  <si>
    <t>P872</t>
  </si>
  <si>
    <t xml:space="preserve">[] </t>
  </si>
  <si>
    <t>Over $5 Million</t>
  </si>
  <si>
    <t>Yes</t>
  </si>
  <si>
    <t xml:space="preserve">Purchase Spare Generator Step-Up Transformer </t>
  </si>
  <si>
    <t>P858</t>
  </si>
  <si>
    <t>P859</t>
  </si>
  <si>
    <t>Access</t>
  </si>
  <si>
    <t>P868</t>
  </si>
  <si>
    <t>P870</t>
  </si>
  <si>
    <t>P835</t>
  </si>
  <si>
    <t>P776</t>
  </si>
  <si>
    <t>P827</t>
  </si>
  <si>
    <t>P849</t>
  </si>
  <si>
    <t>P777</t>
  </si>
  <si>
    <t>Diesel Genset Replacement Unit 2085 (2024-2025) - Nain</t>
  </si>
  <si>
    <t>P778</t>
  </si>
  <si>
    <t>Diesel Genset Replacement Unit 3033 (2024-2025) - Makkovik</t>
  </si>
  <si>
    <t>Replace Diesel Gensets (2024-2026)</t>
  </si>
  <si>
    <t>P854</t>
  </si>
  <si>
    <t>P819</t>
  </si>
  <si>
    <t>P816</t>
  </si>
  <si>
    <t>P862</t>
  </si>
  <si>
    <t>P833</t>
  </si>
  <si>
    <t>P871</t>
  </si>
  <si>
    <t>P875</t>
  </si>
  <si>
    <t>P876</t>
  </si>
  <si>
    <t>P841</t>
  </si>
  <si>
    <t>P834</t>
  </si>
  <si>
    <t>P838</t>
  </si>
  <si>
    <t>Purchase 50' Material Handler Aerial Device on Tracked Unit (2024-2026) - Happy Valley Goose Bay</t>
  </si>
  <si>
    <t>P785</t>
  </si>
  <si>
    <t>P788</t>
  </si>
  <si>
    <t>P784</t>
  </si>
  <si>
    <t>P745</t>
  </si>
  <si>
    <t>P747</t>
  </si>
  <si>
    <t>combined with bear brook into an assessment</t>
  </si>
  <si>
    <t>P783</t>
  </si>
  <si>
    <t>P865</t>
  </si>
  <si>
    <t xml:space="preserve">(oper. Ring, linkages, wicket gates, head cover, servos) </t>
  </si>
  <si>
    <t>renamed and scope added, removed as a capital job where it is FEED. Was Major overhaul of Unit 7 Turbine - BDE was 500 in 2023, 5000 in 2024, 2500 in 2025</t>
  </si>
  <si>
    <t>P786</t>
  </si>
  <si>
    <t>MOVED from 2024 to 2023 in 2022 CBA prep</t>
  </si>
  <si>
    <t>P818</t>
  </si>
  <si>
    <t>this may be an under $50k</t>
  </si>
  <si>
    <t>P800</t>
  </si>
  <si>
    <t>P847</t>
  </si>
  <si>
    <t>P861</t>
  </si>
  <si>
    <t>P774</t>
  </si>
  <si>
    <t>P842</t>
  </si>
  <si>
    <t>P814</t>
  </si>
  <si>
    <t>P808</t>
  </si>
  <si>
    <t>P836</t>
  </si>
  <si>
    <t>P848</t>
  </si>
  <si>
    <t>added nov 22</t>
  </si>
  <si>
    <t>P804</t>
  </si>
  <si>
    <t>P850</t>
  </si>
  <si>
    <t>P863</t>
  </si>
  <si>
    <t>P823</t>
  </si>
  <si>
    <t>P826</t>
  </si>
  <si>
    <t>P801</t>
  </si>
  <si>
    <t xml:space="preserve">was originally two separate projects, combined into one on LTAP request. </t>
  </si>
  <si>
    <t>Allowance for Unforeseen</t>
  </si>
  <si>
    <t>N/A</t>
  </si>
  <si>
    <t>Overhaul Unit 2 (2025) - Bay d'Espoir</t>
  </si>
  <si>
    <t>Overhaul Unit 1 (2025) - Bay d'Espoir</t>
  </si>
  <si>
    <t>Overhaul Hydraulic Units (2025)</t>
  </si>
  <si>
    <t>Hydraulic In-Service Failures (2025)</t>
  </si>
  <si>
    <t>Penstock Level II Condition Assessment (2025) -  Granite Canal</t>
  </si>
  <si>
    <t>Unit 1 and Unit 2 Major Refurbishment (2025) - Bay d'Espoir</t>
  </si>
  <si>
    <t>was WAV</t>
  </si>
  <si>
    <t xml:space="preserve">Level II Condition Assessment Powerhouse Roof (2025) - Hinds Lake </t>
  </si>
  <si>
    <t>Rehabilitate Access Roads (2025-2026) - Hinds Lake</t>
  </si>
  <si>
    <t>Replace Controllers (2025-2028) - Granite Canal</t>
  </si>
  <si>
    <t>MOVED from 2024 to 2023 to provide more notice to Vale on specifically assigned change for VBN project</t>
  </si>
  <si>
    <t>Replace Powerhouse Septic System (2025-2026) - Upper Salmon</t>
  </si>
  <si>
    <t>changed to various as per Brad Eddy Feb 10</t>
  </si>
  <si>
    <t>advanced due to PCB concerns</t>
  </si>
  <si>
    <t>Refurbish Draft Tube Deck - Phase 3 (2025) - Bay d'Espoir</t>
  </si>
  <si>
    <t>Rewedge Stator (2025-2026) - Hinds Lake</t>
  </si>
  <si>
    <t>Replace Annunciator Panel (2025-2026) Upper Salmon</t>
  </si>
  <si>
    <t xml:space="preserve">Replace Diesel/Office/SF6 Roofs (2025) - Cat Arm </t>
  </si>
  <si>
    <t>Replace Rectifier Transformer (2025-2026) - Hinds Lake</t>
  </si>
  <si>
    <t>Refurbish Spherical Valves Units 1 and 2 (2025) - Cat Arm</t>
  </si>
  <si>
    <t>Replace Emergency Diesel Generator (2025-2026) - Cat Arm</t>
  </si>
  <si>
    <t>Replace Cooling Water Pumps (2025-2026) - Cat Arm</t>
  </si>
  <si>
    <t>Refurbish Needle Valve Assembly Unit 2 and Purchase Spare Needle (2025-2026) - Cat Arm</t>
  </si>
  <si>
    <t>Refurbish Unit Control Panels Unit 2 (2025-2026) - Cat Arm</t>
  </si>
  <si>
    <t>Install Dynamic Air Gap Monitoring System (2025-2026) - Hinds Lake</t>
  </si>
  <si>
    <t>Stabilize Powerhouse Slope - Phase 2 (2025) - Cat Arm</t>
  </si>
  <si>
    <t>Replace Flow Measuring Devices Units 1 to 7 (2025) - Bay d'Espoir</t>
  </si>
  <si>
    <t>Install Remote Fuel Monitoring on Gasoline Fuel Tank (2025-2026) - Granite Canal</t>
  </si>
  <si>
    <t>Replace Station Service Transformer 1 (2025-2026)  - Bay d'Espoir</t>
  </si>
  <si>
    <t>Install Asset Health Monitoring System (2025-2026) - Cat Arm</t>
  </si>
  <si>
    <t xml:space="preserve">Intake 4 Level II Condition Assessment (2025) - Bay d'Espoir </t>
  </si>
  <si>
    <t>changed from refurbish to replace based on scope.</t>
  </si>
  <si>
    <t>Refurbish Intake 2 (2025-2026) - Bay d'Espoir</t>
  </si>
  <si>
    <t>CANCELLED in 2023 CBA Prep</t>
  </si>
  <si>
    <t>Replace Unit Annunciator (2025-2026) - Hinds Lake</t>
  </si>
  <si>
    <t>Unit 1 &amp; 2 Spherical Valve Overhaul (2025) - Bay d'Espoir</t>
  </si>
  <si>
    <t>Thermal In-Service Failures (2025)</t>
  </si>
  <si>
    <t>Turbine and Valve Overhaul - Unit 3 (2025) - Holyrood</t>
  </si>
  <si>
    <t>Boiler Condition Assessment and Miscellaneous Upgrades (2025) - Holyrood</t>
  </si>
  <si>
    <t>OT</t>
  </si>
  <si>
    <t>Major Pump Overhaul (2025) - Holyrood</t>
  </si>
  <si>
    <t>Refurbish Stage I &amp; II Cooling Water Pumphouses (2025-2026) - Holyrood</t>
  </si>
  <si>
    <t>OT but implemented by IS</t>
  </si>
  <si>
    <t>Marine Terminal Upgrades (2025) - Holyrood</t>
  </si>
  <si>
    <t>Gas Turbine In-Service Failures (2025)</t>
  </si>
  <si>
    <t xml:space="preserve"> OT (may not be any IT upgrades, may require name change)</t>
  </si>
  <si>
    <t>Inspect Fuel Tanks (2025) - Hardwoods Gas Turbine</t>
  </si>
  <si>
    <t xml:space="preserve">Install Secondary Station Service Supply (2025-2026) - Holyrood Gas Turbine </t>
  </si>
  <si>
    <t>changed by Shane LaCour, was $598.3</t>
  </si>
  <si>
    <t>Inspect Fuel Tanks (2025-2026) - Happy Valley Gas Turbine</t>
  </si>
  <si>
    <t>Upgrade Cooling (2025-2026) - Hardwoods Gas Turbine</t>
  </si>
  <si>
    <t>consider turning this into misc upgrades, or just keep as placeholder for 5 year plan and remove this year?</t>
  </si>
  <si>
    <t>Purchase Tools and Equipment Less than $50,000 (2025) - Thermal Plants</t>
  </si>
  <si>
    <t>Purchase Tools and Equipment Less than $50,000 (2025) - Gas Turbines</t>
  </si>
  <si>
    <t>Purchase Tools and Equipment Less than $50,000 (2025) - Hydraulic Plants</t>
  </si>
  <si>
    <t>Renew Circuit Breakers (2025-2026)</t>
  </si>
  <si>
    <t>Terminal Station In-Service Failures (2025)</t>
  </si>
  <si>
    <t>Replace Instrument Transformers (2025-2026)</t>
  </si>
  <si>
    <t>Replace Protective Relays (2025-2026)</t>
  </si>
  <si>
    <t>Replace Disconnects (2025-2026)</t>
  </si>
  <si>
    <t>Replace Terminal Station Battery Banks and Chargers (2025-2026)</t>
  </si>
  <si>
    <t>MOVED from 2024 to 2023 in 2022 CBA prep (alignment for PM9), but now back to 2024 based on corporate strategy not reliability.</t>
  </si>
  <si>
    <t>Upgrade Power Transformers (2025–2026)</t>
  </si>
  <si>
    <t>DEFERRED to 2024 from 2023</t>
  </si>
  <si>
    <t>P627</t>
  </si>
  <si>
    <t>Upgrade Terminal Station for Mobile Substation (2025-2026)</t>
  </si>
  <si>
    <t>DEFERRED from 2023 to 2024 in 2023 CBA prep</t>
  </si>
  <si>
    <t>Replace SC1/SC2 Overhead Crane (2025-2026) - Wabush Terminal Station</t>
  </si>
  <si>
    <t xml:space="preserve"> (ditching, culverts, surface) </t>
  </si>
  <si>
    <t>DEFERRED from 2022 to 2023 in 2022 CBA prep, the DEFERRED again to determine best course of action</t>
  </si>
  <si>
    <t xml:space="preserve">Install Fire Barriers between T10 and T12, T10 and T11 (2025-2026) </t>
  </si>
  <si>
    <t>MOVED from 2024 to 2023 in 2022 CBA prep, then back to 2024 in 2023 CBA prep</t>
  </si>
  <si>
    <t>Replace Telecontrol Building and Upgrade Equipment (2025-2026) - Daniel's Harbour</t>
  </si>
  <si>
    <t xml:space="preserve">Construct Fire Separation Walls between Transformers (2025-2026) </t>
  </si>
  <si>
    <t>Upgrade Data Alarm Systems (2025-2026) - Hardwoods</t>
  </si>
  <si>
    <t>Replace Circuit Breaker Reclosing Controller (2025-2026) - Sunnyside</t>
  </si>
  <si>
    <t>Install Fire Protection in 230 kV Stations (2025-2026) - Come By Chance</t>
  </si>
  <si>
    <t>Refurbish Control Building (2025-2026)</t>
  </si>
  <si>
    <t xml:space="preserve">Upgrade Station Access Road (2025) - Buchans, Western Avalon, Sunnyside, Deer Lake </t>
  </si>
  <si>
    <t>Install New Station Service Feed (2025-2026) - Berry Hill</t>
  </si>
  <si>
    <t>Synchronous Condenser 2 Major Inspection (2025-2026) - Wabush Terminal Station</t>
  </si>
  <si>
    <t>Replace Switchgear (2025-2026) - Grand Falls Terminal Station</t>
  </si>
  <si>
    <t>DEFERRED from 2022 to 2024 in 2022 CBA prep</t>
  </si>
  <si>
    <t>Replace Switchgear Synchronous Condensers 1 and 2 (2025-2026) - Wabush Terminal Station</t>
  </si>
  <si>
    <t xml:space="preserve">Upgrade Terminal Station for Mobile Substation (2025-2026) </t>
  </si>
  <si>
    <t>was 100 in 2024 and 100 in 2025</t>
  </si>
  <si>
    <t>CANCELLED in 2023 CBA prep was in 2024-2025, because of CA in 2023</t>
  </si>
  <si>
    <t>Upgrade Transformer Paralleling (2025-2026) - Stoney Brook</t>
  </si>
  <si>
    <t xml:space="preserve">Install Breaker Failure Protection (2025–2026) - Holyrood TS </t>
  </si>
  <si>
    <t>Transmission In-Service Failures (2025)</t>
  </si>
  <si>
    <t>Wood Pole Line Management (2025)</t>
  </si>
  <si>
    <t xml:space="preserve">TL220 Install Mid Span Poles (2025-2026)  </t>
  </si>
  <si>
    <t>Provide Service Extensions (2025)</t>
  </si>
  <si>
    <t>MOVED from 2023 to 2024</t>
  </si>
  <si>
    <t>Distribution System In-Service Failures, Miscellaneous Upgrades, and Street Lights (2025)</t>
  </si>
  <si>
    <t>was 670 and 400</t>
  </si>
  <si>
    <t>DEFERRED from 2023 to date TBD</t>
  </si>
  <si>
    <t>Upgrade Worst-Performing Distribution Feeders (2025-2026)</t>
  </si>
  <si>
    <t>combined with Replace Stage I 4160 V ac Breakers - Holyrood which was 200 in 2023 and 700 in 2024, was 498.9 in 2023 and 5666.8 in 2024</t>
  </si>
  <si>
    <t>DEFERRED from 2023 to date 2024</t>
  </si>
  <si>
    <t xml:space="preserve">Renew Distribution Feeders (2025-2026)  </t>
  </si>
  <si>
    <t xml:space="preserve">Distribution Equipment SCADA Additions (2025-2026) </t>
  </si>
  <si>
    <t>Additions for Load (2025) - Distribution System</t>
  </si>
  <si>
    <t xml:space="preserve">Replace T1 Burgeo Substation (2025-2026)  </t>
  </si>
  <si>
    <t>Replace Diesel Genset Unit 2067 (2025) - Grey River</t>
  </si>
  <si>
    <t>Replace Diesel Gensets (2025-2026)</t>
  </si>
  <si>
    <t xml:space="preserve">Overhaul Diesel Units (2025) </t>
  </si>
  <si>
    <t>Diesel In-Service Failures (2025)</t>
  </si>
  <si>
    <t>Inspect Fuel Storage Tanks (2025) - MacCallum</t>
  </si>
  <si>
    <t xml:space="preserve">Additions for Load Growth - Isolated Generation Stations (2025) </t>
  </si>
  <si>
    <t>P655</t>
  </si>
  <si>
    <t>Upgrade Line Depots (2025-2027) - Bay d'Espoir</t>
  </si>
  <si>
    <t>Resurface Parking Lots and Roads (2024) - Bishop's Falls</t>
  </si>
  <si>
    <t>Construct Storage Building (2025-2026) - Springdale</t>
  </si>
  <si>
    <t>Upgrade Outside Property (2025) - Deer Lake</t>
  </si>
  <si>
    <t>Upgrade Property (2025) - Bishop's Falls, Whitbourne, St. Anthony</t>
  </si>
  <si>
    <t>Purchase Meters and Metering Equipment (2025)</t>
  </si>
  <si>
    <t>DEFERRED to 2024 in 2023 CBA prep</t>
  </si>
  <si>
    <t>Purchase Tools and Equipment Less than $50,000 (2025) - Central Region</t>
  </si>
  <si>
    <t>needs stronger justification.</t>
  </si>
  <si>
    <t xml:space="preserve">DEFERRED from 2022 to 2023 in 2022 CBA prep, then again to 2024 in 2023 CBA prep.  </t>
  </si>
  <si>
    <t>Purchase Tools and Equipment Less than $50,000 (2025) - Northern Region</t>
  </si>
  <si>
    <t>Purchase Tools and Equipment Less than $50,000 (2025) - Labrador Region</t>
  </si>
  <si>
    <t>DEFERED from 2023 to 2024 to provide more notice to Vale on specifically assigned change</t>
  </si>
  <si>
    <t>Replace Off Road Heavy-Duty Equipment (2025-2026)</t>
  </si>
  <si>
    <t xml:space="preserve">Perform Software Upgrades and Minor Enhancements (2025) </t>
  </si>
  <si>
    <t>Update Cyber Security Infrastructure (2025)</t>
  </si>
  <si>
    <t>Purchase Personal Computers (2025)</t>
  </si>
  <si>
    <t>Replace Peripheral Infrastructure (2025)</t>
  </si>
  <si>
    <t xml:space="preserve">Upgrade Core OT Infrastructure (2025) </t>
  </si>
  <si>
    <t>Purchase Tools and Equipment Less than $50,000 (2025)</t>
  </si>
  <si>
    <t>Minor Telecommunications Enhancements (2025)</t>
  </si>
  <si>
    <t>Replace Network Communications Equipment (2025)</t>
  </si>
  <si>
    <t>Purchase Mobile Devices (2025)</t>
  </si>
  <si>
    <t>Upgrade Remote Terminal Units (2025)</t>
  </si>
  <si>
    <t>Site Physical Security Program (2025)</t>
  </si>
  <si>
    <t>Replace 48 V Battery Banks and Chargers (2025)</t>
  </si>
  <si>
    <t>Telecommunications Tower Condition Management (2025)</t>
  </si>
  <si>
    <t>Telecommunications In-Service Failure (2025)</t>
  </si>
  <si>
    <t>Replace East Coast to Central Interconnect Microwave Radios (2025-2027)</t>
  </si>
  <si>
    <t>Replace Uninterruptible Power Supply Batteries (2025) - Hydro Place</t>
  </si>
  <si>
    <t>Refurbish Office Energy Efficiency and HVAC Systems (2025-2026) - Deer Lake</t>
  </si>
  <si>
    <t>Refurbish Meteorological Sites (2025)</t>
  </si>
  <si>
    <t>Install CCTV Systems (2025)</t>
  </si>
  <si>
    <t>Replace Mobile Equipment (2025)</t>
  </si>
  <si>
    <t>Replace Light- and Heavy-Duty Vehicles (2025-2026)</t>
  </si>
  <si>
    <t>Purchase Furniture &amp; Equipment Less Than $50,000 (2025)</t>
  </si>
  <si>
    <t>Remove Safety Hazards (2025)</t>
  </si>
  <si>
    <t>Security Improvements Less Than $50,000 (2025)</t>
  </si>
  <si>
    <t>Barrier Free Improvements - Washrooms (2025-2026)</t>
  </si>
  <si>
    <t>DEFERRED to 2024 from 2023 in the 2023 CBA</t>
  </si>
  <si>
    <t>Allowance for Unforeseen Items (2025)</t>
  </si>
  <si>
    <t xml:space="preserve">Penstock Life Extension - Phase 2 (2026-2028) </t>
  </si>
  <si>
    <t>Overhaul Unit 7 (2026) - Bay d'Espoir</t>
  </si>
  <si>
    <t>Overhaul Unit 1 (2026) - Hinds Lake</t>
  </si>
  <si>
    <t>Overhaul Unit 2 (2026) - Cat Arm</t>
  </si>
  <si>
    <t>Overhaul Hydraulic Units (2026)</t>
  </si>
  <si>
    <t>Hydraulic In-Service Failures (2026)</t>
  </si>
  <si>
    <t>Penstock Level II Condition Assessment (2026) - Hind's Lake</t>
  </si>
  <si>
    <t>Penstock Level II Condition Assessment- Steel Liner (2026) -  Cat Arm</t>
  </si>
  <si>
    <t>Resurface Access Road and Intake (2026-2027) Paradise River</t>
  </si>
  <si>
    <t>Replace Site Domestic Water System (2026-2027) - Bay d'Espoir</t>
  </si>
  <si>
    <t xml:space="preserve">now on a two year cycle so 2023 was removed </t>
  </si>
  <si>
    <t>now on a 2 year cycle, so not needed in 2023</t>
  </si>
  <si>
    <t>Replace Powerhouse Septic System (2026-2027) - Hinds Lake</t>
  </si>
  <si>
    <t>Replace Walkway to Toe of Dam (2026) - Paradise River</t>
  </si>
  <si>
    <t>Refurbish Rip Rap Material on Pudops Dam MD-2 (2026) - Bay d'Espoir</t>
  </si>
  <si>
    <t>Upgrade Excitation System (2026-2027) - Paradise River</t>
  </si>
  <si>
    <t>Replace Burnt Dam Diesel Fuel Tanks 2 and 3 (2026-2027) - Bay d'Espoir</t>
  </si>
  <si>
    <t>Replace Burnt Dam Septic System (2026-2027) - Bay d'Espoir</t>
  </si>
  <si>
    <t>Deferred from 2023 to 2024 as per Shane Lacour Nov 22</t>
  </si>
  <si>
    <t>Refurbish Spherical Valves Unit 5 (2026-2027) - Bay d'Espoir</t>
  </si>
  <si>
    <t xml:space="preserve">Level II Condition Assessment Powerhouse 2 Roof (2026) - Bay d'Espoir </t>
  </si>
  <si>
    <t>North Salmon Spillway Level II Condition Assessment (2026) - Upper Salmon</t>
  </si>
  <si>
    <t>Thermal In-Service Failures (2026)</t>
  </si>
  <si>
    <t>Major Pump Overhaul (Unit 1 WBFP, Unit 1 ECWP, Unit 1 SCEP, Unit 2 SCEP, Unit 3 WBFP)</t>
  </si>
  <si>
    <t xml:space="preserve">Boiler Condition Assessment and Miscellaneous Upgrades (2026) </t>
  </si>
  <si>
    <t xml:space="preserve">Overhaul Unit 2 Turbine Valves </t>
  </si>
  <si>
    <t>Overhaul Unit 2 Generator</t>
  </si>
  <si>
    <t>Fomerly Upgrade Site Facilities</t>
  </si>
  <si>
    <t>Replace Parts of Unit 3: 129 Vdc Battery Chargers, Batteries, Panels, and Breakers (2026) - Holyrood</t>
  </si>
  <si>
    <t>Fomerly Replace Radomes</t>
  </si>
  <si>
    <t>Upgrade Cranes and Hoists (2026-2027) - Holyrood</t>
  </si>
  <si>
    <t>Inspect Stacks (2026) - Holyrood</t>
  </si>
  <si>
    <t>Upgrade Synchronous Condenser Building (2026-2027) - Holyrood</t>
  </si>
  <si>
    <t>Install Plant Heating (2028-2029) - Holyrood</t>
  </si>
  <si>
    <t>Upgrade Water Treatment Plant and Waste Water Treatment Plant - Holyrood</t>
  </si>
  <si>
    <t>Gas Turbine In-Service Failures (2026)</t>
  </si>
  <si>
    <t>Refurbish Air Intake (2026) - Happy Valley Gas Turbine</t>
  </si>
  <si>
    <t>Major Inspection Gas Turbine (2026-2027) - Holyrood Gas Turbine</t>
  </si>
  <si>
    <t>MOVED from 2023 to 2024 in 2022 CBA prep, then 2025 in 2023 CBA prep</t>
  </si>
  <si>
    <t>Replace DC Fuel Pumps</t>
  </si>
  <si>
    <t>MOVED from 2024 to 2023 in 2022 CBA prep, then from 2023 to 2025 in 2023 CBA prep</t>
  </si>
  <si>
    <t>Replace Air Dryer</t>
  </si>
  <si>
    <t xml:space="preserve">Replace Batteries </t>
  </si>
  <si>
    <t>Purchase Tools and Equipment Less than $50,000 (2026) - Thermal Plants</t>
  </si>
  <si>
    <t>Purchase Tools and Equipment Less than $50,000 (2026) - Gas Turbines</t>
  </si>
  <si>
    <t>Purchase Tools and Equipment Less than $50,000 (2026) - Hydraulic Plants</t>
  </si>
  <si>
    <t>Terminal Station In-Service Failures (2026)</t>
  </si>
  <si>
    <t>Renew Circuit Breakers (2026-2027)</t>
  </si>
  <si>
    <t>Replace Instrument Transformers (2026-2027)</t>
  </si>
  <si>
    <t>Replace Protective Relays (2026-2027)</t>
  </si>
  <si>
    <t>Replace Disconnects (2026-2027)</t>
  </si>
  <si>
    <t>Upgrade Power Transformers (2026–2027)</t>
  </si>
  <si>
    <t>Replace Terminal Station Battery Banks and Chargers (2026-2027)</t>
  </si>
  <si>
    <t>MOVED from 2022 to 2025 in 2022 CBA prep</t>
  </si>
  <si>
    <t xml:space="preserve">Install Fire Barriers between Substation and T1, T2, and T3 (2026-2027) </t>
  </si>
  <si>
    <t>Refurbish Control Building (2026–2027)</t>
  </si>
  <si>
    <t>Upgrade Data Alarm System (2026–2027) - Springdale and Indian River Terminal Stations</t>
  </si>
  <si>
    <t>Upgrade Transformer Paralleling (2026-2027) - Sunnyside</t>
  </si>
  <si>
    <t>Replace Circuit Breaker Reclosing Controllers (2026-2027) - Holyrood</t>
  </si>
  <si>
    <t>Install Fire Protection in 230 kV Stations (2026-2027) - Bottom Brook</t>
  </si>
  <si>
    <t xml:space="preserve">Upgrade Terminal Station for Mobile Substation (2026–2027) - St. Anthony Diesel </t>
  </si>
  <si>
    <t>Synchronous Condenser 1 Major Inspection (2026-2027) - Wabush Terminal Station</t>
  </si>
  <si>
    <t>Install Breaker Failure Protection (2026-2027) - Hardwoods</t>
  </si>
  <si>
    <t>Transmission In-Service Failures (2026)</t>
  </si>
  <si>
    <t>Wood Pole Line Management (2026)</t>
  </si>
  <si>
    <t xml:space="preserve">TL220 Relocate Section of Line (2026-2027)  </t>
  </si>
  <si>
    <t>MOVED from 2023 to 2025 in 2022 CBA prep</t>
  </si>
  <si>
    <t>Steel-Tower Transmission Line Renewal (2026-2032)</t>
  </si>
  <si>
    <t>Provide Service Extensions (2026)</t>
  </si>
  <si>
    <t>Distribution System In-Service Failures, Miscellaneous Upgrades, and Street Lights (2026)</t>
  </si>
  <si>
    <t>Upgrade Worst-Performing Distribution Feeders (2026-2027)</t>
  </si>
  <si>
    <t xml:space="preserve">Renew Distribution Feeders (2026-2027)  </t>
  </si>
  <si>
    <t xml:space="preserve">Distribution Equipment SCADA Additions (2026-2027) </t>
  </si>
  <si>
    <t>Additions for Load (2026) - Distribution System</t>
  </si>
  <si>
    <t xml:space="preserve">Replace T2 St. Anthony Diesel Plant Terminal Station (2026-2027)  </t>
  </si>
  <si>
    <t xml:space="preserve">Overhaul Diesel Units (2026) </t>
  </si>
  <si>
    <t>Diesel In-Service Failures (2026)</t>
  </si>
  <si>
    <t>Inspect Fuel Storage Tanks (2026) - Rigolet</t>
  </si>
  <si>
    <t>Additions for Load Growth - Isolated Generation Stations (2026)</t>
  </si>
  <si>
    <t>Upgrade Property (2026) - Port Saunders, Stephenville, and Happy Valley</t>
  </si>
  <si>
    <t>Replace Sewage System (2026) - Bishop's Falls</t>
  </si>
  <si>
    <t>Purchase Meters and Metering Equipment (2026)</t>
  </si>
  <si>
    <t>Purchase Tools and Equipment Less than $50,000 (2026) - Central Region</t>
  </si>
  <si>
    <t>Purchase Tools and Equipment Less than $50,000 (2026) - Northern Region</t>
  </si>
  <si>
    <t>Purchase Tools and Equipment Less than $50,000 (2026) - Labrador Region</t>
  </si>
  <si>
    <t>Replace Off Road Heavy-Duty Equipment (2026-2027)</t>
  </si>
  <si>
    <t>Upgrade Energy Management System (2026) - Hydro Place</t>
  </si>
  <si>
    <t xml:space="preserve">Perform Software Upgrades and Minor Enhancements (2026) </t>
  </si>
  <si>
    <t xml:space="preserve">Update Cyber Security Infrastructure (2026) </t>
  </si>
  <si>
    <t>Purchase Personal Computers (2026)</t>
  </si>
  <si>
    <t xml:space="preserve">Replace Peripheral Infrastructure (2026) </t>
  </si>
  <si>
    <t xml:space="preserve">Upgrade Core OT Infrastructure (2026) </t>
  </si>
  <si>
    <t>Purchase Tools and Equipment Less than $50,000 (2026)</t>
  </si>
  <si>
    <t>Purchase Mobile Devices (2026)</t>
  </si>
  <si>
    <t>Upgrade Remote Terminal Units (2026)</t>
  </si>
  <si>
    <t>Site Physical Security Program (2026)</t>
  </si>
  <si>
    <t xml:space="preserve">Minor Telecommunications Enhancements (2026) </t>
  </si>
  <si>
    <t>Replace Network Communications Equipment (2026)</t>
  </si>
  <si>
    <t>Replace 48 V Battery Banks and Chargers (2026)</t>
  </si>
  <si>
    <t>Telecommunications Tower Condition Management (2026)</t>
  </si>
  <si>
    <t>Telecommunications In-Service Failure (2026)</t>
  </si>
  <si>
    <t>Replace Back-up Generators at Microwave Repeater Sites (2026-2027)</t>
  </si>
  <si>
    <t>Install CCTV Systems (2026)</t>
  </si>
  <si>
    <t>Replace Mobile Equipment (2026)</t>
  </si>
  <si>
    <t>Replace Light- and Heavy-Duty Vehicles (2026-2027)</t>
  </si>
  <si>
    <t>Purchase Office Equipment Less Than $50,000 (2026)</t>
  </si>
  <si>
    <t>Remove Safety Hazards (2026)</t>
  </si>
  <si>
    <t>Replace/Upgrade Fire Suppression System (2026)</t>
  </si>
  <si>
    <t>Window Refurbishment/Replacement Program (2026-2028)</t>
  </si>
  <si>
    <t>Allowance for Unforeseen Items (2026)</t>
  </si>
  <si>
    <t>Overhaul Unit 5 (2027) - Bay d'Espoir</t>
  </si>
  <si>
    <t>Overhaul Unit (2027) - Paradise River</t>
  </si>
  <si>
    <t>Overhaul Hydraulic Units (2027)</t>
  </si>
  <si>
    <t>Hydraulic In-Service Failures (2027)</t>
  </si>
  <si>
    <t>Penstock Level II Condition Assessment (2027) - Paradise River</t>
  </si>
  <si>
    <t>Resurface On-Site Roads (2027-2028) - Bay d'Espoir</t>
  </si>
  <si>
    <t>Replace Powerhouse Roofs (2027-2028) - Hinds Lake</t>
  </si>
  <si>
    <t>Refurbish Spherical Valves Units 2 and 4 (2027-2028) - Bay d'Espoir</t>
  </si>
  <si>
    <t>West Salmon Spillway Level II Condition Assessment (2027) - Upper Salmon</t>
  </si>
  <si>
    <t>Unit 7 Major Refurbishment Turbine &amp; Generator (2027-2029) - Bay d'Espoir</t>
  </si>
  <si>
    <t>Thermal In-Service Failures (2027)</t>
  </si>
  <si>
    <t>Overhaul Unit 3 Generator and Upgrade Online Monitoring  (2027) - Holyrood</t>
  </si>
  <si>
    <t xml:space="preserve">Boiler Condition Assessment and Miscellaneous Upgrades (2027) </t>
  </si>
  <si>
    <t>Overhaul Unit 1 Turbine Valves  - Holyrood</t>
  </si>
  <si>
    <t>Major Pump Overhaul (Unit 1 NCEP, Unit 1 EBFP, Unit 3 SCEP, Unit 3 EBFP)</t>
  </si>
  <si>
    <t>Fire System Upgrades (2027)</t>
  </si>
  <si>
    <t>Upgrade Unit 3 Synchronous Condenser Cooling Water Systems H2, Generator Lube Oil, and Seal Oil (2027) - Holyrood</t>
  </si>
  <si>
    <t>Upgrade Wastewater Basin and Underground Drainage (2027) - Holyrood</t>
  </si>
  <si>
    <t>Overhaul Marine Terminal Loading Arms</t>
  </si>
  <si>
    <t>Inspect and Upgrade Light Oil System - Holyrood</t>
  </si>
  <si>
    <t>Gas Turbine In-Service Failures (2027)</t>
  </si>
  <si>
    <t>Replace Glycol Cooler Coil (2027-2028) - Happy Valley Gas Turbine</t>
  </si>
  <si>
    <t>Replace Fuel Pumps (2027) - Hardwoods</t>
  </si>
  <si>
    <t>Purchase Tools and Equipment Less than $50,000 (2027) - Thermal Plants</t>
  </si>
  <si>
    <t>Purchase Tools and Equipment Less than $50,000 (2027) - Gas Turbine</t>
  </si>
  <si>
    <t>Purchase Tools and Equipment Less than $50,000 (2027) - Hydraulic Plants</t>
  </si>
  <si>
    <t>Terminal Station In-Service Failures (2027)</t>
  </si>
  <si>
    <t>Replace Instrument Transformers (2027-2028)</t>
  </si>
  <si>
    <t>Replace Protective Relays (2027-2028)</t>
  </si>
  <si>
    <t>Replace Disconnects (2027-2028)</t>
  </si>
  <si>
    <t>Upgrade Power Transformers (2027–2028)</t>
  </si>
  <si>
    <t>Replace Terminal Station Battery Banks and Chargers (2027-2028)</t>
  </si>
  <si>
    <t>Upgrade Terminal Station for Mobile Substation (2027-2028) - Glenburnie</t>
  </si>
  <si>
    <t xml:space="preserve">Refurbish Control Building (2027-2028) </t>
  </si>
  <si>
    <t>Upgrade Data Alarm Systems (2027-2028) - Grand Falls Frequency Converter</t>
  </si>
  <si>
    <t>Upgrade Transformer Paralleling (2027-2028) - Bottom Brook</t>
  </si>
  <si>
    <t>Replace Circuit Breaker Reclosing Controllers (2027-2028) - Roddickton</t>
  </si>
  <si>
    <t>Upgrade Drainage to Stop Frost Heaving (2027) - Stoney Brook, Springdale, Holyrood, Jackson's Arm, and Buchans</t>
  </si>
  <si>
    <t>Replace Transformer T3 (2027-2028) - Bay d'Espoir</t>
  </si>
  <si>
    <t>Replace Transformer T3 (2027-2028) - Wabush Terminal Station</t>
  </si>
  <si>
    <t>Install Breaker Failure Protection (2027-2028) - Western Avalon</t>
  </si>
  <si>
    <t>Transmission In-Service Failures (2027)</t>
  </si>
  <si>
    <t>Wood Pole Line Management (2027)</t>
  </si>
  <si>
    <t>Provide Service Extensions (2027)</t>
  </si>
  <si>
    <t>Distribution System In-Service Failures, Miscellaneous Upgrades, and Street Lights (2027)</t>
  </si>
  <si>
    <t>MOVED from 2023 to 2026 in 2022 CBA prep</t>
  </si>
  <si>
    <t>Upgrade Worst-Performing Distribution Feeders (2027-2028)</t>
  </si>
  <si>
    <t xml:space="preserve">Renew Distribution Feeders (2027-2028)  </t>
  </si>
  <si>
    <t>Distribution Equipment SCADA Additions (2027-2028)</t>
  </si>
  <si>
    <t>Additions for Load (2027) - Distribution System</t>
  </si>
  <si>
    <t>Overhaul Diesel Units (2027)</t>
  </si>
  <si>
    <t>Diesel In-Service Failures (2027)</t>
  </si>
  <si>
    <t>Inspect Fuel Storage Tanks (2027) - Hawke's Bay</t>
  </si>
  <si>
    <t xml:space="preserve">Additions for Load Growth - Isolated Generation Stations (2027) </t>
  </si>
  <si>
    <t>Replace Roof (2027) - Cartwright</t>
  </si>
  <si>
    <t>Upgrade Outside Property (2027) - St. Anthony, Bishop's Falls, Stephenville, and Whitbourne</t>
  </si>
  <si>
    <t>Purchase Meters and Metering Equipment (2027)</t>
  </si>
  <si>
    <t>Purchase Tools and Equipment Less than $50,000 (2027) - Central Region</t>
  </si>
  <si>
    <t>Purchase Tools and Equipment Less than $50,000 (2027) - Northern Region</t>
  </si>
  <si>
    <t>Purchase Tools and Equipment Less than $50,000 (2027) - Labrador Region</t>
  </si>
  <si>
    <t>Replace Off Road Heavy-Duty Equipment (2027-2028)</t>
  </si>
  <si>
    <t>Upgrade Software Applications (2027)</t>
  </si>
  <si>
    <t>Perform Software Upgrades and Minor Enhancements (2027)</t>
  </si>
  <si>
    <t>Update Cyber Security Infrastructure (2027)</t>
  </si>
  <si>
    <t>Purchase Personal Computers (2027)</t>
  </si>
  <si>
    <t xml:space="preserve">Replace Peripheral Infrastructure (2027) </t>
  </si>
  <si>
    <t xml:space="preserve">Upgrade Core OT Infrastructure (2027) </t>
  </si>
  <si>
    <t xml:space="preserve">Minor Telecommunications Enhancements (2027) </t>
  </si>
  <si>
    <t>Purchase Mobile Devices (2027)</t>
  </si>
  <si>
    <t>Upgrade Remote Terminal Units (2027)</t>
  </si>
  <si>
    <t>Site Physical Security Program (2027)</t>
  </si>
  <si>
    <t>Replace Network Communications Equipment (2027)</t>
  </si>
  <si>
    <t>Purchase Tools and Equipment Less than $50,000 (2027) - Telecontrol</t>
  </si>
  <si>
    <t>Replace 48 V Battery Banks and Chargers (2027)</t>
  </si>
  <si>
    <t>Telecommunications Tower Condition Management (2027)</t>
  </si>
  <si>
    <t>Replace Power Line Carrier (2027-2028) - TL212</t>
  </si>
  <si>
    <t>Telecommunications In-Service Failure (2027)</t>
  </si>
  <si>
    <t>Install CCTV Systems (2027)</t>
  </si>
  <si>
    <t>Replace Cisco Call Manager Appliances</t>
  </si>
  <si>
    <t>Replace Light- and Heavy-Duty Vehicles (2027-2028)</t>
  </si>
  <si>
    <t>Replace Mobile Equipment (2027)</t>
  </si>
  <si>
    <t>Purchase Furniture &amp; Equipment Less Than $50,000 (2027)</t>
  </si>
  <si>
    <t>Remove Safety Hazards (2027)</t>
  </si>
  <si>
    <t>Fire Panel and Device Upgrade (2027)</t>
  </si>
  <si>
    <t>Allowance for Unforeseen Items (2027)</t>
  </si>
  <si>
    <t>Overhaul Unit 4 (2028) - Bay d'Espoir</t>
  </si>
  <si>
    <t>Overhaul Unit  6 (2028) - Bay d'Espoir</t>
  </si>
  <si>
    <t>Overhaul Hydraulic Units (2028)</t>
  </si>
  <si>
    <t xml:space="preserve">Hydraulic In Service Failures (2028) </t>
  </si>
  <si>
    <t>Rehabilitate Access Roads - Powerhouse, Intake, and North Salmon Spillway (2028-2029) - Upper Salmon</t>
  </si>
  <si>
    <t>Refurbish Blue Grass Access Road - Spillway to Dam (2028-2029) - Hinds Lake</t>
  </si>
  <si>
    <t>changed POV to Port Saunders</t>
  </si>
  <si>
    <t>Refurbish CD4 Rip Rap (2028) - Cat Arm</t>
  </si>
  <si>
    <t>Replace Powerhouse 2 Roof (2028) - Bay d'Espoir</t>
  </si>
  <si>
    <t>Replace Station Service (2028) - Hind's Lake</t>
  </si>
  <si>
    <t>Refurbish Rip Rap Material on SD-1 (2028) - North Salmon Dam</t>
  </si>
  <si>
    <t>Refurbish Spherical Valves Unit 3  (2028-2029) - Bay d'Espoir</t>
  </si>
  <si>
    <t xml:space="preserve">Major Refurbishment Turbine &amp; Generator (2028-2029) - Upper Salmon </t>
  </si>
  <si>
    <t>Thermal In-Service Failures (2028)</t>
  </si>
  <si>
    <t xml:space="preserve">Overhaul Unit 3 Turbine Valves </t>
  </si>
  <si>
    <t xml:space="preserve">Boiler Condition Assessment and Miscellaneous Upgrades (2028) </t>
  </si>
  <si>
    <t>Major Pump Overhaul (Unit 2 NCEP, Unit 2 ECWP )</t>
  </si>
  <si>
    <t>Condition Assessment of doors siding and roofing</t>
  </si>
  <si>
    <t>Gas Turbine In-Service Failures (2028)</t>
  </si>
  <si>
    <t>Upgrade Rotor (2028-2029) - Holyrood Gas Turbine</t>
  </si>
  <si>
    <t>Major Inspection (2028) - Holyrood Gas Turbine</t>
  </si>
  <si>
    <t>Purchase Tools and Equipment Less than $50,000 (2028) - Thermal Plants</t>
  </si>
  <si>
    <t>Purchase Tools and Equipment Less than $50,000 (2028) - Gas Turbine</t>
  </si>
  <si>
    <t>Purchase Tools and Equipment Less than $50,000 (2028) - Hydraulic Plants</t>
  </si>
  <si>
    <t>Terminal Station In-service Failures (2028)</t>
  </si>
  <si>
    <t>Replace Instrument Transformers (2028-2029)</t>
  </si>
  <si>
    <t>Replace Protective Relays (2028-2029)</t>
  </si>
  <si>
    <t>Replace Disconnects (2028-2029)</t>
  </si>
  <si>
    <t>Upgrade Power Transformers (2028-2029)</t>
  </si>
  <si>
    <t>Renew Circuit Breakers (2028-2029)</t>
  </si>
  <si>
    <t>Replace Terminal Station Battery Banks and Chargers (2028-2029)</t>
  </si>
  <si>
    <t>Upgrade Terminal Station for Mobile Substation (2028-2029) - Roddickton</t>
  </si>
  <si>
    <t>Upgrade Transformer Paralleling (2028-2029) - Bay d'Espoir Terminal Station 2</t>
  </si>
  <si>
    <t>Replace Equipment Foundations (2028-2029)</t>
  </si>
  <si>
    <t>Upgrade Data Alarm Systems (2028-2029)</t>
  </si>
  <si>
    <t>Upgrade Reclosing Circuit Breakers (2028-2029) - Berry Hill</t>
  </si>
  <si>
    <t>Upgrade Drainage to Stop Frost Heaving (2028) - Stoney Brook, Springdale, Holyrood, Jackson's Arm, Buchan's Terminal Stations</t>
  </si>
  <si>
    <t>MOVED from 2025 to 2026 in 2022 CBA prep, then to 2027 in 2023 CBA prep</t>
  </si>
  <si>
    <t>Transmission In-Service Failures (2028)</t>
  </si>
  <si>
    <t>was 415 in 2027</t>
  </si>
  <si>
    <t>DEFERRED from 2023 to 2027 in 2023 CBA prep then cancelled</t>
  </si>
  <si>
    <t>Wood Pole Line Management (2028)</t>
  </si>
  <si>
    <t>MOVED from 2026 to 2027 in 2022 CBA prep</t>
  </si>
  <si>
    <t>Upgrade Worst-Performing Distribution Feeders (2028-2029)</t>
  </si>
  <si>
    <t>cancelled in 2023 CBA Prep</t>
  </si>
  <si>
    <t>Provide Service Extensions (2028)</t>
  </si>
  <si>
    <t>was 200 in 2027</t>
  </si>
  <si>
    <t>Distribution System In-Service Failures, Miscellaneous Upgrades and Street Lights (2028)</t>
  </si>
  <si>
    <t>was 400 in 2027</t>
  </si>
  <si>
    <t xml:space="preserve">Renew Distribution Feeders (2028-2029) </t>
  </si>
  <si>
    <t xml:space="preserve">Distribution Equipment SCADA Additions (2028-2029) </t>
  </si>
  <si>
    <t>Diesel Genset Replacement (2028) - Makkovik</t>
  </si>
  <si>
    <t>Diesel Genset Replacement (2028) - Cartwright</t>
  </si>
  <si>
    <t>Replace Diesel Gensets (2028)</t>
  </si>
  <si>
    <t>Overhaul Diesel Units (2028)</t>
  </si>
  <si>
    <t>Diesel In-Service Failures (2028)</t>
  </si>
  <si>
    <t>was 321.9 in 2027</t>
  </si>
  <si>
    <t>DEFERRED FROM 2021 to 2027, then cancelled in 2023 CBA prep</t>
  </si>
  <si>
    <t>Additions for Load Growth - Isolated Generation Stations (2028)</t>
  </si>
  <si>
    <t>was 250 in 2027</t>
  </si>
  <si>
    <t>Upgrade Property (2028)</t>
  </si>
  <si>
    <t>was 125 in 2027</t>
  </si>
  <si>
    <t>MOVED from 2023 to 2027</t>
  </si>
  <si>
    <t>Purchase Meters and Metering Equipment (2028)</t>
  </si>
  <si>
    <t>was 1600 in 2027</t>
  </si>
  <si>
    <t>Purchase Tools and Equipment Less than $50,000 (2028) - Central Region</t>
  </si>
  <si>
    <t>Purchase Tools and Equipment Less than $50,000 (2028) - Northern Region</t>
  </si>
  <si>
    <t>Purchase Tools and Equipment Less than $50,000 (2028) - Labrador Region</t>
  </si>
  <si>
    <t>Replace Off Road Heavy-Duty Equipment (2028-2029)</t>
  </si>
  <si>
    <t>Upgrade Energy Management System (2028)</t>
  </si>
  <si>
    <t>Perform Software Upgrades and Minor Enhancements (2028)</t>
  </si>
  <si>
    <t>Update Cyber Security Infrastructure (2028)</t>
  </si>
  <si>
    <t>Purchase Personal Computers (2028)</t>
  </si>
  <si>
    <t xml:space="preserve">Replace Peripheral Infrastructure (2028) </t>
  </si>
  <si>
    <t>Upgrade Core OT Infrastructure (2028)</t>
  </si>
  <si>
    <t>Telecommunications In-Service Failure (2028)</t>
  </si>
  <si>
    <t>Purchase Mobile Devices (2028)</t>
  </si>
  <si>
    <t>Install CCTV Cameras (2028)</t>
  </si>
  <si>
    <t>Purchase Tools and Equipment Less than $50,000 (2028) - Telecontrol</t>
  </si>
  <si>
    <t>Replace 48 V Battery Banks and Chargers (2028)</t>
  </si>
  <si>
    <t>Replace Network Communications Equipment (2028)</t>
  </si>
  <si>
    <t>Minor Telecommunications Enhancement (2028)</t>
  </si>
  <si>
    <t>Upgrade Remote Terminal Units (2028)</t>
  </si>
  <si>
    <t>Replace Light- and Heavy-Duty Vehicles (2028-2029)</t>
  </si>
  <si>
    <t>Replace Mobile Equipment (2028)</t>
  </si>
  <si>
    <t>Purchase Furniture &amp; Equipment Less Than $50,000 (2028)</t>
  </si>
  <si>
    <t>Remove Safety Hazards (2028)</t>
  </si>
  <si>
    <t>Replace Fuel Tank, Lines, Pumps and Associated Hardware</t>
  </si>
  <si>
    <t>Replace Generators and Associated Switchgear</t>
  </si>
  <si>
    <t>Replace Multi-Stack Chiller Level 1 Mechanical Room</t>
  </si>
  <si>
    <t>Allowance for Unforeseen Items (2028)</t>
  </si>
  <si>
    <t>Replace FOWI pumps - Holyrood Gas Turbine</t>
  </si>
  <si>
    <t>Install Water Wash Skid - Holyrood Gas Turbine</t>
  </si>
  <si>
    <t>CANCELLED</t>
  </si>
  <si>
    <t>Upgrade Public Safety Around Dams and Waterways (2024)</t>
  </si>
  <si>
    <t>Install Automated Fuel Monitoring System West Salmon Spillway (2025) - Upper Salmon</t>
  </si>
  <si>
    <t>Install Automated Fuel Monitoring System North salmon Spillway (2025) - Upper Salmon</t>
  </si>
  <si>
    <t>Install Remote Crane Pendant (2025) - Upper Salmon</t>
  </si>
  <si>
    <t>Replace Underground Oily Water Separator (2025) - Bay d'Espoir</t>
  </si>
  <si>
    <t>Steel Liner and Bifurcation Condition Assessment (2025) - Cat Arm</t>
  </si>
  <si>
    <t>Replace Guide Bearing Segments and Install High-Pressure Lift System Units 1 to 6 (2026-2027) - Bay d'Espoir</t>
  </si>
  <si>
    <t>Refurbish Mechanical Governors (2027–2028) - Bay d'Espoir</t>
  </si>
  <si>
    <t>Replace Station Service Transformer 2 (2024-2025) - Bay d'Espoir</t>
  </si>
  <si>
    <t>Replace Station Cooling Water Piping, Valves, and Controls (2024) - Upper Salmon</t>
  </si>
  <si>
    <t xml:space="preserve">Overhaul Fuel Oil Storage Tank #3 </t>
  </si>
  <si>
    <t>Upgrade Generator Protection Unit 1 and Unit 2</t>
  </si>
  <si>
    <t>Apply Protective Coating on Concrete Stacks</t>
  </si>
  <si>
    <t>Upgrade Turbine Supervisory Instrumentation  - Holyrood (cancel)</t>
  </si>
  <si>
    <t>Upgrade Ambient Monitoring Stations (2024-2025) - Holyrood</t>
  </si>
  <si>
    <t>Renew Circuit Breakers (2027-2028)</t>
  </si>
  <si>
    <t>Upgrade Transformer Paralleling (2024-2025) - Holyrood T5 &amp; T10</t>
  </si>
  <si>
    <t>Upgrade Work (2026-2031) - L23 and L24</t>
  </si>
  <si>
    <t xml:space="preserve">Upgrade Work (2027-2028) - TL202 </t>
  </si>
  <si>
    <t>Upgrade Work (2027-2030) - TL204</t>
  </si>
  <si>
    <t xml:space="preserve">Upgrade Work (2027-2031) - TL212  </t>
  </si>
  <si>
    <t>Upgrade Work (2028-2031) - TL205</t>
  </si>
  <si>
    <t xml:space="preserve">Upgrade Work (2028-2031) - TL211  </t>
  </si>
  <si>
    <t xml:space="preserve">Upgrade Work (2028-2032) - TL214  </t>
  </si>
  <si>
    <t xml:space="preserve">Upgrade Work (2027-2031) - TL228  </t>
  </si>
  <si>
    <t xml:space="preserve">Upgrade Work (2029-2033) - TL206 </t>
  </si>
  <si>
    <t xml:space="preserve">Upgrade Work (2029-2030) - TL208  </t>
  </si>
  <si>
    <t>Upgrade Work</t>
  </si>
  <si>
    <t>Install Recloser Remote Control (2025-2026) - Various</t>
  </si>
  <si>
    <t>Implement Geographical Information System (2025-2026)</t>
  </si>
  <si>
    <t>Install Recloser Remote Control (2024-2025)</t>
  </si>
  <si>
    <t xml:space="preserve">Replace Poles and Replace #4 Copper Wire Primary </t>
  </si>
  <si>
    <t>Replace Diesel Genset (2026)</t>
  </si>
  <si>
    <t>Replace Diesel Genset (2027)</t>
  </si>
  <si>
    <t>Replace Diesel Gensets (2026)</t>
  </si>
  <si>
    <t>Replace Diesel Gensets (2027)</t>
  </si>
  <si>
    <t>Replace Diesel Plant (2025-2026) - Paradise River</t>
  </si>
  <si>
    <t>Additions for Load Growth - Isolated Generation Stations (2024)</t>
  </si>
  <si>
    <t>Upgrade Line Depots (2026-2027)</t>
  </si>
  <si>
    <t>Upgrade Line Depots (2027-2028)</t>
  </si>
  <si>
    <t>Replace Back Hoe Unit 9813 (2024) - Holyrood</t>
  </si>
  <si>
    <t>Purchase and Install Accomodations Trailer - Postville</t>
  </si>
  <si>
    <t>Replace/Upgrade Motor Control Centre Building Power Service (2027)</t>
  </si>
  <si>
    <t>Upgrade Septic System (2025)</t>
  </si>
  <si>
    <t xml:space="preserve">Replace Parking Lot Lighting and Fixtures (2024) - Hydro Place </t>
  </si>
  <si>
    <t>DEFERRED</t>
  </si>
  <si>
    <t>Resurface Access Road from St. Albans to Upper Salmon and West Salmon Spillway (2027) - Upper Salmon</t>
  </si>
  <si>
    <t xml:space="preserve">Replace Low Pressure Compressor, Piping and Controls - HLK </t>
  </si>
  <si>
    <t xml:space="preserve">Refurbish Mechanical Governors - BDE </t>
  </si>
  <si>
    <t>Penstock Refurbishment - BDE3 - new Sept 2</t>
  </si>
  <si>
    <t>Refurbish Spillway (2028-2029) - North Salmon</t>
  </si>
  <si>
    <t>PRV-Replace Accomodation Facility</t>
  </si>
  <si>
    <t>BDE - Road  Refurbishment from Granite to Burnt Dam</t>
  </si>
  <si>
    <t>Refurbish Mechanical Governors (2027) - BDE - (From 2025)</t>
  </si>
  <si>
    <t>Install Plant Heating (2024-2025) - Holyrood</t>
  </si>
  <si>
    <t>Install Plant Heating Interim Solution</t>
  </si>
  <si>
    <t>Replace Electrical Distribution System (2025-2027) - Holyrood</t>
  </si>
  <si>
    <t>Upgrade Water Treatment Plant and Waste Water Treatment Plant (2025) - Holyrood</t>
  </si>
  <si>
    <t>Upgrade Black Start Diesel Cables (2025) - Holyrood</t>
  </si>
  <si>
    <t>Inspect and Upgrade Light Oil System - Holyrood (2025-2026)</t>
  </si>
  <si>
    <t>Upgrade Control Room Fire Rating (2025)</t>
  </si>
  <si>
    <t xml:space="preserve">Install Energy Efficient High Bay and Exterior Lighting (2025-2026) - Holyrood </t>
  </si>
  <si>
    <t>Upgrade Unit 3 Breeching - Re-insulate Exterior</t>
  </si>
  <si>
    <t>Upgrade Vibration Monitoring Equipment Unit 3 Generator (2025)</t>
  </si>
  <si>
    <t xml:space="preserve">Upgrade DCS - Unit 1, Unit 2, Unit 3 Boiler (2025-2026) - Holyrood </t>
  </si>
  <si>
    <t xml:space="preserve">Install New Oil Systems Unit 3 (2027-2028) - Holyrood </t>
  </si>
  <si>
    <t>Revisit Condition Assessment - Level 1</t>
  </si>
  <si>
    <t>Upgrade Powerhouse Doors, Siding and Roofing</t>
  </si>
  <si>
    <t>Upgrade Property (2024) - St. Anthony (added to another project)</t>
  </si>
  <si>
    <t>Replace Security Gate Controls (2027)</t>
  </si>
  <si>
    <t>Replace Emergency Power Transfer Switch System</t>
  </si>
  <si>
    <t>Multi Year Projets Commencing in 2024</t>
  </si>
  <si>
    <t>Total Multi Year Projets Commencing in 2024</t>
  </si>
  <si>
    <t>Multi-Year Projects Commencing in 2024</t>
  </si>
  <si>
    <t>Total Multi-Year Projects Commencing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</si>
</sst>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#,##0.0_);\(#,##0.0\)"/>
    <numFmt numFmtId="167" formatCode="_(* #,##0.0_);_(* \(#,##0.0\);_(* &quot;-&quot;_);_(@_)"/>
    <numFmt numFmtId="168" formatCode="0.000000"/>
    <numFmt numFmtId="169" formatCode="_(* #,##0.00_);_(* \(#,##0.00\);_(* &quot;-&quot;_);_(@_)"/>
    <numFmt numFmtId="170" formatCode="#,##0.0"/>
    <numFmt numFmtId="171" formatCode="0_);\(0\)"/>
    <numFmt numFmtId="172" formatCode="#,##0.0_);[Red]\(#,##0.0\)"/>
    <numFmt numFmtId="173" formatCode="_(* #,##0_);_(* \(#,##0\);_(* &quot;-&quot;??_);_(@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94D1"/>
      <name val="Calibri"/>
      <family val="2"/>
    </font>
    <font>
      <sz val="11"/>
      <color rgb="FF3B3838"/>
      <name val="Calibri"/>
      <family val="2"/>
      <scheme val="minor"/>
    </font>
    <font>
      <b/>
      <sz val="11"/>
      <color rgb="FF3B383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name val="SWISS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theme="1"/>
      <name val="Calibri"/>
      <family val="2"/>
    </font>
    <font>
      <sz val="12"/>
      <color rgb="FFFF0000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18"/>
      <name val="Calibri"/>
      <family val="2"/>
      <scheme val="minor"/>
    </font>
    <font>
      <strike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3B3838"/>
      </top>
      <bottom style="thin">
        <color rgb="FF3B3838"/>
      </bottom>
      <diagonal/>
    </border>
    <border>
      <left/>
      <right/>
      <top style="thin">
        <color auto="1"/>
      </top>
      <bottom style="double">
        <color rgb="FF3B383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3B3838"/>
      </top>
      <bottom style="double">
        <color rgb="FF3B383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5" fontId="10" fillId="0" borderId="0"/>
    <xf numFmtId="0" fontId="18" fillId="0" borderId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1" fillId="0" borderId="0"/>
    <xf numFmtId="0" fontId="1" fillId="0" borderId="0"/>
  </cellStyleXfs>
  <cellXfs count="424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164" fontId="1" fillId="0" borderId="0" xfId="1" applyNumberFormat="1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left" indent="2"/>
    </xf>
    <xf numFmtId="0" fontId="0" fillId="0" borderId="3" xfId="0" applyBorder="1" applyAlignment="1">
      <alignment horizontal="left" indent="1"/>
    </xf>
    <xf numFmtId="0" fontId="0" fillId="0" borderId="3" xfId="0" applyBorder="1" applyAlignment="1">
      <alignment horizontal="left"/>
    </xf>
    <xf numFmtId="0" fontId="0" fillId="0" borderId="1" xfId="0" pivotButton="1" applyBorder="1"/>
    <xf numFmtId="0" fontId="0" fillId="0" borderId="2" xfId="0" pivotButton="1" applyBorder="1"/>
    <xf numFmtId="164" fontId="0" fillId="0" borderId="0" xfId="1" applyNumberFormat="1" applyFont="1"/>
    <xf numFmtId="0" fontId="4" fillId="0" borderId="0" xfId="0" applyFont="1"/>
    <xf numFmtId="0" fontId="5" fillId="0" borderId="0" xfId="0" applyFont="1"/>
    <xf numFmtId="164" fontId="5" fillId="0" borderId="0" xfId="1" applyNumberFormat="1" applyFont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164" fontId="6" fillId="0" borderId="5" xfId="0" applyNumberFormat="1" applyFont="1" applyBorder="1"/>
    <xf numFmtId="164" fontId="6" fillId="0" borderId="2" xfId="0" applyNumberFormat="1" applyFont="1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4" fontId="6" fillId="0" borderId="14" xfId="0" applyNumberFormat="1" applyFont="1" applyBorder="1"/>
    <xf numFmtId="0" fontId="2" fillId="0" borderId="6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164" fontId="7" fillId="0" borderId="2" xfId="0" applyNumberFormat="1" applyFont="1" applyBorder="1"/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6" fillId="0" borderId="0" xfId="0" applyFont="1"/>
    <xf numFmtId="0" fontId="6" fillId="0" borderId="5" xfId="0" applyFont="1" applyBorder="1"/>
    <xf numFmtId="164" fontId="7" fillId="0" borderId="10" xfId="0" applyNumberFormat="1" applyFont="1" applyBorder="1"/>
    <xf numFmtId="0" fontId="6" fillId="0" borderId="2" xfId="0" applyFont="1" applyBorder="1"/>
    <xf numFmtId="0" fontId="7" fillId="0" borderId="7" xfId="0" applyFont="1" applyBorder="1" applyAlignment="1">
      <alignment horizontal="left"/>
    </xf>
    <xf numFmtId="0" fontId="7" fillId="0" borderId="7" xfId="0" applyFont="1" applyBorder="1" applyAlignment="1">
      <alignment horizontal="left" indent="1"/>
    </xf>
    <xf numFmtId="164" fontId="7" fillId="0" borderId="9" xfId="0" applyNumberFormat="1" applyFont="1" applyBorder="1"/>
    <xf numFmtId="164" fontId="7" fillId="0" borderId="8" xfId="0" applyNumberFormat="1" applyFont="1" applyBorder="1"/>
    <xf numFmtId="0" fontId="7" fillId="0" borderId="0" xfId="0" applyFont="1" applyAlignment="1">
      <alignment horizontal="left" indent="1"/>
    </xf>
    <xf numFmtId="1" fontId="11" fillId="0" borderId="0" xfId="3" applyNumberFormat="1" applyFont="1" applyAlignment="1" applyProtection="1">
      <alignment horizontal="left"/>
      <protection locked="0"/>
    </xf>
    <xf numFmtId="1" fontId="12" fillId="0" borderId="0" xfId="3" applyNumberFormat="1" applyFont="1" applyAlignment="1" applyProtection="1">
      <alignment horizontal="left"/>
      <protection locked="0"/>
    </xf>
    <xf numFmtId="1" fontId="12" fillId="0" borderId="0" xfId="3" applyNumberFormat="1" applyFont="1" applyAlignment="1" applyProtection="1">
      <alignment horizontal="center"/>
      <protection locked="0"/>
    </xf>
    <xf numFmtId="38" fontId="13" fillId="0" borderId="0" xfId="3" applyNumberFormat="1" applyFont="1" applyProtection="1">
      <protection locked="0"/>
    </xf>
    <xf numFmtId="1" fontId="14" fillId="4" borderId="0" xfId="3" applyNumberFormat="1" applyFont="1" applyFill="1" applyAlignment="1">
      <alignment horizontal="left"/>
    </xf>
    <xf numFmtId="38" fontId="12" fillId="0" borderId="0" xfId="3" applyNumberFormat="1" applyFont="1"/>
    <xf numFmtId="5" fontId="3" fillId="0" borderId="0" xfId="3" applyFont="1"/>
    <xf numFmtId="0" fontId="13" fillId="0" borderId="18" xfId="3" applyNumberFormat="1" applyFont="1" applyBorder="1" applyAlignment="1">
      <alignment horizontal="left"/>
    </xf>
    <xf numFmtId="0" fontId="13" fillId="0" borderId="18" xfId="3" applyNumberFormat="1" applyFont="1" applyBorder="1" applyAlignment="1">
      <alignment horizontal="center"/>
    </xf>
    <xf numFmtId="38" fontId="20" fillId="0" borderId="18" xfId="3" applyNumberFormat="1" applyFont="1" applyBorder="1"/>
    <xf numFmtId="167" fontId="13" fillId="0" borderId="18" xfId="5" applyNumberFormat="1" applyFont="1" applyBorder="1" applyAlignment="1">
      <alignment horizontal="right"/>
    </xf>
    <xf numFmtId="164" fontId="13" fillId="0" borderId="18" xfId="6" applyNumberFormat="1" applyFont="1" applyBorder="1"/>
    <xf numFmtId="167" fontId="22" fillId="0" borderId="19" xfId="5" applyNumberFormat="1" applyFont="1" applyBorder="1" applyAlignment="1">
      <alignment horizontal="right"/>
    </xf>
    <xf numFmtId="164" fontId="13" fillId="0" borderId="19" xfId="6" applyNumberFormat="1" applyFont="1" applyBorder="1"/>
    <xf numFmtId="38" fontId="13" fillId="0" borderId="19" xfId="3" applyNumberFormat="1" applyFont="1" applyBorder="1"/>
    <xf numFmtId="38" fontId="13" fillId="0" borderId="0" xfId="3" applyNumberFormat="1" applyFont="1"/>
    <xf numFmtId="168" fontId="13" fillId="0" borderId="0" xfId="3" applyNumberFormat="1" applyFont="1"/>
    <xf numFmtId="0" fontId="13" fillId="0" borderId="0" xfId="4" applyFont="1"/>
    <xf numFmtId="167" fontId="13" fillId="0" borderId="18" xfId="5" applyNumberFormat="1" applyFont="1" applyBorder="1"/>
    <xf numFmtId="169" fontId="13" fillId="0" borderId="18" xfId="5" applyNumberFormat="1" applyFont="1" applyBorder="1"/>
    <xf numFmtId="169" fontId="20" fillId="0" borderId="18" xfId="5" applyNumberFormat="1" applyFont="1" applyBorder="1" applyAlignment="1">
      <alignment horizontal="right"/>
    </xf>
    <xf numFmtId="5" fontId="12" fillId="0" borderId="0" xfId="3" applyFont="1"/>
    <xf numFmtId="1" fontId="13" fillId="0" borderId="18" xfId="3" applyNumberFormat="1" applyFont="1" applyBorder="1" applyAlignment="1">
      <alignment horizontal="center"/>
    </xf>
    <xf numFmtId="38" fontId="13" fillId="0" borderId="18" xfId="3" applyNumberFormat="1" applyFont="1" applyBorder="1"/>
    <xf numFmtId="167" fontId="20" fillId="0" borderId="18" xfId="4" applyNumberFormat="1" applyFont="1" applyBorder="1" applyAlignment="1">
      <alignment horizontal="right"/>
    </xf>
    <xf numFmtId="169" fontId="13" fillId="0" borderId="18" xfId="5" applyNumberFormat="1" applyFont="1" applyBorder="1" applyAlignment="1">
      <alignment horizontal="right"/>
    </xf>
    <xf numFmtId="37" fontId="13" fillId="0" borderId="18" xfId="4" applyNumberFormat="1" applyFont="1" applyBorder="1" applyAlignment="1">
      <alignment horizontal="left"/>
    </xf>
    <xf numFmtId="169" fontId="13" fillId="0" borderId="18" xfId="3" applyNumberFormat="1" applyFont="1" applyBorder="1"/>
    <xf numFmtId="1" fontId="13" fillId="0" borderId="18" xfId="3" applyNumberFormat="1" applyFont="1" applyBorder="1" applyAlignment="1">
      <alignment horizontal="left"/>
    </xf>
    <xf numFmtId="169" fontId="20" fillId="0" borderId="19" xfId="5" applyNumberFormat="1" applyFont="1" applyFill="1" applyBorder="1" applyAlignment="1">
      <alignment horizontal="right"/>
    </xf>
    <xf numFmtId="167" fontId="13" fillId="0" borderId="18" xfId="3" applyNumberFormat="1" applyFont="1" applyBorder="1"/>
    <xf numFmtId="170" fontId="13" fillId="0" borderId="18" xfId="4" applyNumberFormat="1" applyFont="1" applyBorder="1" applyAlignment="1">
      <alignment horizontal="right" vertical="center"/>
    </xf>
    <xf numFmtId="1" fontId="13" fillId="0" borderId="0" xfId="3" applyNumberFormat="1" applyFont="1" applyAlignment="1">
      <alignment horizontal="left"/>
    </xf>
    <xf numFmtId="38" fontId="13" fillId="0" borderId="18" xfId="3" applyNumberFormat="1" applyFont="1" applyBorder="1" applyAlignment="1">
      <alignment horizontal="center" vertical="top"/>
    </xf>
    <xf numFmtId="0" fontId="13" fillId="0" borderId="18" xfId="4" applyFont="1" applyBorder="1"/>
    <xf numFmtId="0" fontId="13" fillId="0" borderId="18" xfId="3" applyNumberFormat="1" applyFont="1" applyBorder="1" applyAlignment="1">
      <alignment horizontal="left" vertical="top"/>
    </xf>
    <xf numFmtId="1" fontId="13" fillId="0" borderId="18" xfId="3" applyNumberFormat="1" applyFont="1" applyBorder="1" applyAlignment="1">
      <alignment horizontal="left" vertical="top"/>
    </xf>
    <xf numFmtId="0" fontId="13" fillId="0" borderId="18" xfId="3" applyNumberFormat="1" applyFont="1" applyBorder="1" applyAlignment="1">
      <alignment horizontal="center" vertical="top"/>
    </xf>
    <xf numFmtId="1" fontId="13" fillId="0" borderId="18" xfId="3" applyNumberFormat="1" applyFont="1" applyBorder="1" applyAlignment="1">
      <alignment horizontal="center" vertical="top"/>
    </xf>
    <xf numFmtId="166" fontId="23" fillId="0" borderId="18" xfId="3" applyNumberFormat="1" applyFont="1" applyBorder="1" applyAlignment="1">
      <alignment horizontal="right" vertical="top"/>
    </xf>
    <xf numFmtId="38" fontId="13" fillId="0" borderId="18" xfId="3" applyNumberFormat="1" applyFont="1" applyBorder="1" applyAlignment="1">
      <alignment horizontal="right" vertical="top"/>
    </xf>
    <xf numFmtId="167" fontId="22" fillId="0" borderId="19" xfId="5" applyNumberFormat="1" applyFont="1" applyBorder="1" applyAlignment="1">
      <alignment horizontal="right" vertical="top"/>
    </xf>
    <xf numFmtId="38" fontId="13" fillId="0" borderId="19" xfId="3" applyNumberFormat="1" applyFont="1" applyBorder="1" applyAlignment="1">
      <alignment vertical="top"/>
    </xf>
    <xf numFmtId="167" fontId="20" fillId="0" borderId="18" xfId="5" applyNumberFormat="1" applyFont="1" applyBorder="1" applyAlignment="1">
      <alignment horizontal="right"/>
    </xf>
    <xf numFmtId="171" fontId="13" fillId="0" borderId="18" xfId="4" applyNumberFormat="1" applyFont="1" applyBorder="1" applyAlignment="1">
      <alignment horizontal="left"/>
    </xf>
    <xf numFmtId="167" fontId="22" fillId="0" borderId="18" xfId="5" applyNumberFormat="1" applyFont="1" applyBorder="1"/>
    <xf numFmtId="37" fontId="13" fillId="0" borderId="18" xfId="4" applyNumberFormat="1" applyFont="1" applyBorder="1"/>
    <xf numFmtId="5" fontId="13" fillId="0" borderId="18" xfId="4" applyNumberFormat="1" applyFont="1" applyBorder="1"/>
    <xf numFmtId="0" fontId="13" fillId="0" borderId="18" xfId="7" applyFont="1" applyBorder="1"/>
    <xf numFmtId="5" fontId="13" fillId="0" borderId="15" xfId="4" applyNumberFormat="1" applyFont="1" applyBorder="1"/>
    <xf numFmtId="38" fontId="13" fillId="0" borderId="18" xfId="3" applyNumberFormat="1" applyFont="1" applyBorder="1" applyAlignment="1">
      <alignment vertical="top"/>
    </xf>
    <xf numFmtId="1" fontId="13" fillId="0" borderId="15" xfId="3" applyNumberFormat="1" applyFont="1" applyBorder="1" applyAlignment="1">
      <alignment horizontal="left"/>
    </xf>
    <xf numFmtId="0" fontId="13" fillId="0" borderId="15" xfId="4" applyFont="1" applyBorder="1"/>
    <xf numFmtId="167" fontId="22" fillId="0" borderId="18" xfId="4" applyNumberFormat="1" applyFont="1" applyBorder="1" applyAlignment="1">
      <alignment horizontal="right"/>
    </xf>
    <xf numFmtId="0" fontId="13" fillId="0" borderId="19" xfId="3" applyNumberFormat="1" applyFont="1" applyBorder="1" applyAlignment="1">
      <alignment horizontal="left"/>
    </xf>
    <xf numFmtId="0" fontId="13" fillId="0" borderId="19" xfId="3" applyNumberFormat="1" applyFont="1" applyBorder="1" applyAlignment="1">
      <alignment horizontal="center"/>
    </xf>
    <xf numFmtId="1" fontId="13" fillId="0" borderId="19" xfId="3" applyNumberFormat="1" applyFont="1" applyBorder="1" applyAlignment="1">
      <alignment horizontal="center"/>
    </xf>
    <xf numFmtId="169" fontId="13" fillId="0" borderId="19" xfId="3" applyNumberFormat="1" applyFont="1" applyBorder="1"/>
    <xf numFmtId="38" fontId="13" fillId="0" borderId="19" xfId="3" applyNumberFormat="1" applyFont="1" applyBorder="1" applyAlignment="1">
      <alignment horizontal="center" vertical="top"/>
    </xf>
    <xf numFmtId="1" fontId="13" fillId="0" borderId="19" xfId="3" applyNumberFormat="1" applyFont="1" applyBorder="1" applyAlignment="1">
      <alignment horizontal="center" vertical="top"/>
    </xf>
    <xf numFmtId="166" fontId="23" fillId="0" borderId="19" xfId="3" applyNumberFormat="1" applyFont="1" applyBorder="1" applyAlignment="1">
      <alignment horizontal="right" vertical="top"/>
    </xf>
    <xf numFmtId="38" fontId="13" fillId="0" borderId="19" xfId="3" applyNumberFormat="1" applyFont="1" applyBorder="1" applyAlignment="1">
      <alignment horizontal="right" vertical="top"/>
    </xf>
    <xf numFmtId="0" fontId="13" fillId="6" borderId="19" xfId="3" applyNumberFormat="1" applyFont="1" applyFill="1" applyBorder="1" applyAlignment="1">
      <alignment horizontal="center" vertical="top"/>
    </xf>
    <xf numFmtId="1" fontId="13" fillId="0" borderId="18" xfId="3" applyNumberFormat="1" applyFont="1" applyBorder="1" applyAlignment="1">
      <alignment horizontal="left" vertical="top" wrapText="1"/>
    </xf>
    <xf numFmtId="38" fontId="19" fillId="0" borderId="19" xfId="3" applyNumberFormat="1" applyFont="1" applyBorder="1" applyAlignment="1">
      <alignment horizontal="center" vertical="center"/>
    </xf>
    <xf numFmtId="167" fontId="23" fillId="0" borderId="18" xfId="3" applyNumberFormat="1" applyFont="1" applyBorder="1" applyAlignment="1">
      <alignment horizontal="center" vertical="top"/>
    </xf>
    <xf numFmtId="170" fontId="13" fillId="6" borderId="18" xfId="4" applyNumberFormat="1" applyFont="1" applyFill="1" applyBorder="1" applyAlignment="1">
      <alignment horizontal="right" vertical="top"/>
    </xf>
    <xf numFmtId="0" fontId="13" fillId="0" borderId="19" xfId="3" applyNumberFormat="1" applyFont="1" applyBorder="1" applyAlignment="1">
      <alignment horizontal="left" vertical="center"/>
    </xf>
    <xf numFmtId="0" fontId="13" fillId="0" borderId="19" xfId="3" applyNumberFormat="1" applyFont="1" applyBorder="1" applyAlignment="1">
      <alignment horizontal="center" vertical="center"/>
    </xf>
    <xf numFmtId="0" fontId="13" fillId="0" borderId="19" xfId="3" applyNumberFormat="1" applyFont="1" applyBorder="1" applyAlignment="1">
      <alignment horizontal="center" vertical="top"/>
    </xf>
    <xf numFmtId="0" fontId="13" fillId="0" borderId="19" xfId="4" applyFont="1" applyBorder="1" applyAlignment="1" applyProtection="1">
      <alignment horizontal="left" vertical="center" wrapText="1"/>
      <protection locked="0"/>
    </xf>
    <xf numFmtId="167" fontId="13" fillId="0" borderId="19" xfId="4" applyNumberFormat="1" applyFont="1" applyBorder="1" applyAlignment="1">
      <alignment horizontal="center" vertical="center"/>
    </xf>
    <xf numFmtId="167" fontId="20" fillId="6" borderId="19" xfId="4" applyNumberFormat="1" applyFont="1" applyFill="1" applyBorder="1" applyAlignment="1">
      <alignment horizontal="right" vertical="top"/>
    </xf>
    <xf numFmtId="167" fontId="20" fillId="0" borderId="19" xfId="4" applyNumberFormat="1" applyFont="1" applyBorder="1" applyAlignment="1">
      <alignment horizontal="right" vertical="top"/>
    </xf>
    <xf numFmtId="166" fontId="13" fillId="0" borderId="19" xfId="4" applyNumberFormat="1" applyFont="1" applyBorder="1" applyAlignment="1">
      <alignment horizontal="center" vertical="center"/>
    </xf>
    <xf numFmtId="164" fontId="13" fillId="0" borderId="19" xfId="6" applyNumberFormat="1" applyFont="1" applyBorder="1" applyAlignment="1">
      <alignment horizontal="center" vertical="center"/>
    </xf>
    <xf numFmtId="5" fontId="13" fillId="0" borderId="18" xfId="4" applyNumberFormat="1" applyFont="1" applyBorder="1" applyAlignment="1">
      <alignment horizontal="left" vertical="top" wrapText="1"/>
    </xf>
    <xf numFmtId="38" fontId="19" fillId="0" borderId="19" xfId="3" applyNumberFormat="1" applyFont="1" applyBorder="1" applyAlignment="1">
      <alignment vertical="top"/>
    </xf>
    <xf numFmtId="167" fontId="13" fillId="0" borderId="18" xfId="3" applyNumberFormat="1" applyFont="1" applyBorder="1" applyAlignment="1">
      <alignment horizontal="center" vertical="top"/>
    </xf>
    <xf numFmtId="167" fontId="13" fillId="6" borderId="18" xfId="4" applyNumberFormat="1" applyFont="1" applyFill="1" applyBorder="1" applyAlignment="1">
      <alignment horizontal="right" vertical="top"/>
    </xf>
    <xf numFmtId="167" fontId="13" fillId="0" borderId="18" xfId="3" applyNumberFormat="1" applyFont="1" applyBorder="1" applyAlignment="1">
      <alignment horizontal="right" vertical="top"/>
    </xf>
    <xf numFmtId="164" fontId="13" fillId="0" borderId="18" xfId="6" applyNumberFormat="1" applyFont="1" applyBorder="1" applyAlignment="1">
      <alignment horizontal="right" vertical="top"/>
    </xf>
    <xf numFmtId="0" fontId="13" fillId="0" borderId="19" xfId="3" applyNumberFormat="1" applyFont="1" applyBorder="1" applyAlignment="1">
      <alignment horizontal="left" vertical="top"/>
    </xf>
    <xf numFmtId="0" fontId="13" fillId="0" borderId="19" xfId="4" applyFont="1" applyBorder="1" applyAlignment="1" applyProtection="1">
      <alignment horizontal="left" vertical="top"/>
      <protection locked="0"/>
    </xf>
    <xf numFmtId="38" fontId="20" fillId="0" borderId="18" xfId="3" applyNumberFormat="1" applyFont="1" applyBorder="1" applyAlignment="1">
      <alignment horizontal="center" vertical="top"/>
    </xf>
    <xf numFmtId="167" fontId="13" fillId="0" borderId="19" xfId="4" applyNumberFormat="1" applyFont="1" applyBorder="1" applyAlignment="1">
      <alignment horizontal="right" vertical="top"/>
    </xf>
    <xf numFmtId="170" fontId="13" fillId="6" borderId="19" xfId="4" applyNumberFormat="1" applyFont="1" applyFill="1" applyBorder="1" applyAlignment="1">
      <alignment horizontal="right" vertical="top"/>
    </xf>
    <xf numFmtId="170" fontId="13" fillId="0" borderId="19" xfId="4" applyNumberFormat="1" applyFont="1" applyBorder="1" applyAlignment="1">
      <alignment horizontal="right" vertical="top"/>
    </xf>
    <xf numFmtId="166" fontId="13" fillId="0" borderId="19" xfId="4" applyNumberFormat="1" applyFont="1" applyBorder="1" applyAlignment="1">
      <alignment horizontal="right" vertical="top"/>
    </xf>
    <xf numFmtId="164" fontId="13" fillId="0" borderId="19" xfId="6" applyNumberFormat="1" applyFont="1" applyBorder="1" applyAlignment="1">
      <alignment vertical="top"/>
    </xf>
    <xf numFmtId="0" fontId="13" fillId="0" borderId="18" xfId="4" applyFont="1" applyBorder="1" applyAlignment="1">
      <alignment horizontal="left" vertical="top" wrapText="1"/>
    </xf>
    <xf numFmtId="167" fontId="13" fillId="0" borderId="18" xfId="4" applyNumberFormat="1" applyFont="1" applyBorder="1" applyAlignment="1">
      <alignment horizontal="center" vertical="top"/>
    </xf>
    <xf numFmtId="166" fontId="13" fillId="0" borderId="18" xfId="4" applyNumberFormat="1" applyFont="1" applyBorder="1" applyAlignment="1">
      <alignment horizontal="right" vertical="top"/>
    </xf>
    <xf numFmtId="0" fontId="13" fillId="0" borderId="18" xfId="7" applyFont="1" applyBorder="1" applyAlignment="1">
      <alignment horizontal="left" vertical="top" wrapText="1"/>
    </xf>
    <xf numFmtId="0" fontId="13" fillId="0" borderId="19" xfId="4" applyFont="1" applyBorder="1" applyAlignment="1" applyProtection="1">
      <alignment horizontal="left" vertical="top" wrapText="1"/>
      <protection locked="0"/>
    </xf>
    <xf numFmtId="38" fontId="19" fillId="0" borderId="18" xfId="3" applyNumberFormat="1" applyFont="1" applyBorder="1" applyAlignment="1">
      <alignment horizontal="center" vertical="top"/>
    </xf>
    <xf numFmtId="164" fontId="13" fillId="0" borderId="19" xfId="6" applyNumberFormat="1" applyFont="1" applyBorder="1" applyAlignment="1">
      <alignment horizontal="right" vertical="top"/>
    </xf>
    <xf numFmtId="0" fontId="13" fillId="0" borderId="18" xfId="4" applyFont="1" applyBorder="1" applyAlignment="1" applyProtection="1">
      <alignment horizontal="left" vertical="top" wrapText="1"/>
      <protection locked="0"/>
    </xf>
    <xf numFmtId="170" fontId="13" fillId="0" borderId="18" xfId="4" applyNumberFormat="1" applyFont="1" applyBorder="1" applyAlignment="1">
      <alignment horizontal="right" vertical="top"/>
    </xf>
    <xf numFmtId="5" fontId="13" fillId="0" borderId="19" xfId="4" applyNumberFormat="1" applyFont="1" applyBorder="1" applyAlignment="1">
      <alignment horizontal="left" vertical="top" wrapText="1"/>
    </xf>
    <xf numFmtId="167" fontId="13" fillId="6" borderId="19" xfId="5" applyNumberFormat="1" applyFont="1" applyFill="1" applyBorder="1" applyAlignment="1">
      <alignment horizontal="right" vertical="top"/>
    </xf>
    <xf numFmtId="167" fontId="13" fillId="0" borderId="19" xfId="5" applyNumberFormat="1" applyFont="1" applyBorder="1" applyAlignment="1">
      <alignment horizontal="right" vertical="top"/>
    </xf>
    <xf numFmtId="167" fontId="13" fillId="0" borderId="18" xfId="5" applyNumberFormat="1" applyFont="1" applyBorder="1" applyAlignment="1">
      <alignment horizontal="right" vertical="top"/>
    </xf>
    <xf numFmtId="167" fontId="20" fillId="0" borderId="18" xfId="6" applyNumberFormat="1" applyFont="1" applyBorder="1" applyAlignment="1">
      <alignment horizontal="center" vertical="top"/>
    </xf>
    <xf numFmtId="164" fontId="20" fillId="6" borderId="18" xfId="6" applyNumberFormat="1" applyFont="1" applyFill="1" applyBorder="1" applyAlignment="1">
      <alignment horizontal="right" vertical="top"/>
    </xf>
    <xf numFmtId="164" fontId="20" fillId="0" borderId="18" xfId="6" applyNumberFormat="1" applyFont="1" applyBorder="1" applyAlignment="1">
      <alignment horizontal="right" vertical="top"/>
    </xf>
    <xf numFmtId="1" fontId="13" fillId="0" borderId="19" xfId="3" applyNumberFormat="1" applyFont="1" applyBorder="1" applyAlignment="1">
      <alignment horizontal="left" vertical="top"/>
    </xf>
    <xf numFmtId="1" fontId="13" fillId="0" borderId="19" xfId="3" applyNumberFormat="1" applyFont="1" applyBorder="1" applyAlignment="1">
      <alignment horizontal="left" vertical="top" wrapText="1"/>
    </xf>
    <xf numFmtId="167" fontId="23" fillId="0" borderId="19" xfId="3" applyNumberFormat="1" applyFont="1" applyBorder="1" applyAlignment="1">
      <alignment horizontal="center" vertical="top"/>
    </xf>
    <xf numFmtId="167" fontId="13" fillId="0" borderId="0" xfId="4" applyNumberFormat="1" applyFont="1" applyAlignment="1">
      <alignment horizontal="right" vertical="top"/>
    </xf>
    <xf numFmtId="167" fontId="13" fillId="0" borderId="18" xfId="4" applyNumberFormat="1" applyFont="1" applyBorder="1" applyAlignment="1">
      <alignment horizontal="right" vertical="top"/>
    </xf>
    <xf numFmtId="0" fontId="13" fillId="6" borderId="18" xfId="3" applyNumberFormat="1" applyFont="1" applyFill="1" applyBorder="1" applyAlignment="1">
      <alignment horizontal="center" vertical="top"/>
    </xf>
    <xf numFmtId="1" fontId="13" fillId="6" borderId="18" xfId="3" applyNumberFormat="1" applyFont="1" applyFill="1" applyBorder="1" applyAlignment="1">
      <alignment horizontal="center" vertical="top"/>
    </xf>
    <xf numFmtId="1" fontId="13" fillId="6" borderId="19" xfId="3" applyNumberFormat="1" applyFont="1" applyFill="1" applyBorder="1" applyAlignment="1">
      <alignment horizontal="center" vertical="top"/>
    </xf>
    <xf numFmtId="167" fontId="20" fillId="0" borderId="18" xfId="5" applyNumberFormat="1" applyFont="1" applyBorder="1" applyAlignment="1">
      <alignment horizontal="right" vertical="top"/>
    </xf>
    <xf numFmtId="167" fontId="20" fillId="6" borderId="18" xfId="4" applyNumberFormat="1" applyFont="1" applyFill="1" applyBorder="1" applyAlignment="1">
      <alignment horizontal="right" vertical="top"/>
    </xf>
    <xf numFmtId="167" fontId="23" fillId="0" borderId="18" xfId="3" applyNumberFormat="1" applyFont="1" applyBorder="1" applyAlignment="1">
      <alignment horizontal="right" vertical="top"/>
    </xf>
    <xf numFmtId="167" fontId="20" fillId="6" borderId="18" xfId="5" applyNumberFormat="1" applyFont="1" applyFill="1" applyBorder="1" applyAlignment="1">
      <alignment horizontal="right" vertical="top"/>
    </xf>
    <xf numFmtId="167" fontId="20" fillId="0" borderId="19" xfId="5" applyNumberFormat="1" applyFont="1" applyBorder="1" applyAlignment="1">
      <alignment horizontal="right" vertical="top"/>
    </xf>
    <xf numFmtId="167" fontId="20" fillId="6" borderId="19" xfId="5" applyNumberFormat="1" applyFont="1" applyFill="1" applyBorder="1" applyAlignment="1">
      <alignment horizontal="right" vertical="top"/>
    </xf>
    <xf numFmtId="37" fontId="13" fillId="0" borderId="15" xfId="4" applyNumberFormat="1" applyFont="1" applyBorder="1"/>
    <xf numFmtId="171" fontId="13" fillId="0" borderId="18" xfId="4" applyNumberFormat="1" applyFont="1" applyBorder="1" applyAlignment="1">
      <alignment horizontal="left" vertical="top" wrapText="1"/>
    </xf>
    <xf numFmtId="167" fontId="23" fillId="0" borderId="18" xfId="4" applyNumberFormat="1" applyFont="1" applyBorder="1" applyAlignment="1">
      <alignment horizontal="right" vertical="top"/>
    </xf>
    <xf numFmtId="167" fontId="20" fillId="0" borderId="18" xfId="4" applyNumberFormat="1" applyFont="1" applyBorder="1" applyAlignment="1">
      <alignment horizontal="right" vertical="top"/>
    </xf>
    <xf numFmtId="38" fontId="3" fillId="0" borderId="0" xfId="3" applyNumberFormat="1" applyFont="1"/>
    <xf numFmtId="37" fontId="13" fillId="0" borderId="15" xfId="4" quotePrefix="1" applyNumberFormat="1" applyFont="1" applyBorder="1" applyAlignment="1">
      <alignment horizontal="left"/>
    </xf>
    <xf numFmtId="37" fontId="13" fillId="0" borderId="18" xfId="4" applyNumberFormat="1" applyFont="1" applyBorder="1" applyAlignment="1">
      <alignment horizontal="left" vertical="top" wrapText="1"/>
    </xf>
    <xf numFmtId="169" fontId="20" fillId="0" borderId="18" xfId="5" applyNumberFormat="1" applyFont="1" applyBorder="1" applyAlignment="1">
      <alignment horizontal="right" vertical="top"/>
    </xf>
    <xf numFmtId="41" fontId="13" fillId="0" borderId="18" xfId="5" applyNumberFormat="1" applyFont="1" applyBorder="1" applyAlignment="1">
      <alignment horizontal="right" vertical="top"/>
    </xf>
    <xf numFmtId="164" fontId="20" fillId="6" borderId="18" xfId="4" applyNumberFormat="1" applyFont="1" applyFill="1" applyBorder="1" applyAlignment="1">
      <alignment horizontal="right" vertical="top"/>
    </xf>
    <xf numFmtId="164" fontId="20" fillId="0" borderId="18" xfId="5" applyNumberFormat="1" applyFont="1" applyBorder="1" applyAlignment="1">
      <alignment horizontal="right" vertical="top"/>
    </xf>
    <xf numFmtId="38" fontId="13" fillId="0" borderId="19" xfId="3" applyNumberFormat="1" applyFont="1" applyBorder="1" applyAlignment="1">
      <alignment horizontal="center" vertical="center"/>
    </xf>
    <xf numFmtId="0" fontId="13" fillId="0" borderId="18" xfId="3" applyNumberFormat="1" applyFont="1" applyBorder="1" applyAlignment="1">
      <alignment horizontal="left" vertical="center"/>
    </xf>
    <xf numFmtId="1" fontId="13" fillId="0" borderId="19" xfId="3" applyNumberFormat="1" applyFont="1" applyBorder="1" applyAlignment="1">
      <alignment horizontal="center" vertical="center"/>
    </xf>
    <xf numFmtId="167" fontId="20" fillId="0" borderId="19" xfId="5" applyNumberFormat="1" applyFont="1" applyBorder="1" applyAlignment="1">
      <alignment horizontal="center" vertical="center"/>
    </xf>
    <xf numFmtId="167" fontId="20" fillId="0" borderId="19" xfId="4" applyNumberFormat="1" applyFont="1" applyBorder="1" applyAlignment="1">
      <alignment horizontal="center" vertical="center"/>
    </xf>
    <xf numFmtId="167" fontId="13" fillId="0" borderId="19" xfId="3" applyNumberFormat="1" applyFont="1" applyBorder="1" applyAlignment="1">
      <alignment horizontal="right" vertical="top"/>
    </xf>
    <xf numFmtId="167" fontId="13" fillId="6" borderId="18" xfId="3" applyNumberFormat="1" applyFont="1" applyFill="1" applyBorder="1" applyAlignment="1">
      <alignment horizontal="right" vertical="top"/>
    </xf>
    <xf numFmtId="167" fontId="13" fillId="6" borderId="19" xfId="3" applyNumberFormat="1" applyFont="1" applyFill="1" applyBorder="1" applyAlignment="1">
      <alignment horizontal="right" vertical="top"/>
    </xf>
    <xf numFmtId="37" fontId="13" fillId="0" borderId="19" xfId="4" applyNumberFormat="1" applyFont="1" applyBorder="1" applyAlignment="1">
      <alignment horizontal="left" vertical="top" wrapText="1"/>
    </xf>
    <xf numFmtId="169" fontId="13" fillId="0" borderId="19" xfId="3" applyNumberFormat="1" applyFont="1" applyBorder="1" applyAlignment="1">
      <alignment horizontal="right" vertical="top"/>
    </xf>
    <xf numFmtId="169" fontId="13" fillId="0" borderId="18" xfId="3" applyNumberFormat="1" applyFont="1" applyBorder="1" applyAlignment="1">
      <alignment horizontal="right" vertical="top"/>
    </xf>
    <xf numFmtId="37" fontId="13" fillId="0" borderId="18" xfId="4" quotePrefix="1" applyNumberFormat="1" applyFont="1" applyBorder="1" applyAlignment="1">
      <alignment horizontal="left"/>
    </xf>
    <xf numFmtId="0" fontId="13" fillId="0" borderId="15" xfId="4" applyFont="1" applyBorder="1" applyAlignment="1" applyProtection="1">
      <alignment horizontal="left"/>
      <protection locked="0"/>
    </xf>
    <xf numFmtId="0" fontId="13" fillId="0" borderId="15" xfId="7" applyFont="1" applyBorder="1"/>
    <xf numFmtId="0" fontId="13" fillId="0" borderId="18" xfId="4" applyFont="1" applyBorder="1" applyAlignment="1" applyProtection="1">
      <alignment horizontal="left"/>
      <protection locked="0"/>
    </xf>
    <xf numFmtId="171" fontId="13" fillId="0" borderId="15" xfId="4" applyNumberFormat="1" applyFont="1" applyBorder="1" applyAlignment="1">
      <alignment horizontal="left"/>
    </xf>
    <xf numFmtId="38" fontId="19" fillId="0" borderId="18" xfId="3" applyNumberFormat="1" applyFont="1" applyBorder="1" applyAlignment="1">
      <alignment horizontal="center" vertical="center"/>
    </xf>
    <xf numFmtId="0" fontId="13" fillId="0" borderId="18" xfId="3" applyNumberFormat="1" applyFont="1" applyBorder="1" applyAlignment="1">
      <alignment horizontal="center" vertical="center"/>
    </xf>
    <xf numFmtId="37" fontId="13" fillId="7" borderId="18" xfId="4" quotePrefix="1" applyNumberFormat="1" applyFont="1" applyFill="1" applyBorder="1" applyAlignment="1">
      <alignment horizontal="left"/>
    </xf>
    <xf numFmtId="167" fontId="13" fillId="0" borderId="18" xfId="4" applyNumberFormat="1" applyFont="1" applyBorder="1" applyAlignment="1">
      <alignment horizontal="center" vertical="center"/>
    </xf>
    <xf numFmtId="170" fontId="13" fillId="0" borderId="18" xfId="4" applyNumberFormat="1" applyFont="1" applyBorder="1" applyAlignment="1">
      <alignment horizontal="center" vertical="center"/>
    </xf>
    <xf numFmtId="166" fontId="13" fillId="0" borderId="18" xfId="4" applyNumberFormat="1" applyFont="1" applyBorder="1" applyAlignment="1">
      <alignment horizontal="center" vertical="center"/>
    </xf>
    <xf numFmtId="164" fontId="13" fillId="0" borderId="18" xfId="6" applyNumberFormat="1" applyFont="1" applyBorder="1" applyAlignment="1">
      <alignment horizontal="center" vertical="center"/>
    </xf>
    <xf numFmtId="38" fontId="13" fillId="0" borderId="18" xfId="3" applyNumberFormat="1" applyFont="1" applyBorder="1" applyAlignment="1">
      <alignment horizontal="center" vertical="center"/>
    </xf>
    <xf numFmtId="167" fontId="22" fillId="0" borderId="18" xfId="4" applyNumberFormat="1" applyFont="1" applyBorder="1"/>
    <xf numFmtId="0" fontId="22" fillId="0" borderId="0" xfId="4" applyFont="1"/>
    <xf numFmtId="167" fontId="24" fillId="0" borderId="18" xfId="4" applyNumberFormat="1" applyFont="1" applyBorder="1" applyAlignment="1" applyProtection="1">
      <alignment horizontal="center" vertical="center" wrapText="1"/>
      <protection locked="0"/>
    </xf>
    <xf numFmtId="0" fontId="24" fillId="0" borderId="18" xfId="4" applyFont="1" applyBorder="1" applyAlignment="1" applyProtection="1">
      <alignment horizontal="center" vertical="center" wrapText="1"/>
      <protection locked="0"/>
    </xf>
    <xf numFmtId="1" fontId="13" fillId="0" borderId="18" xfId="3" applyNumberFormat="1" applyFont="1" applyBorder="1" applyAlignment="1">
      <alignment horizontal="center" vertical="center"/>
    </xf>
    <xf numFmtId="167" fontId="20" fillId="0" borderId="18" xfId="5" applyNumberFormat="1" applyFont="1" applyBorder="1" applyAlignment="1">
      <alignment horizontal="center" vertical="center"/>
    </xf>
    <xf numFmtId="0" fontId="13" fillId="7" borderId="18" xfId="4" applyFont="1" applyFill="1" applyBorder="1" applyAlignment="1">
      <alignment horizontal="left" vertical="center"/>
    </xf>
    <xf numFmtId="0" fontId="24" fillId="0" borderId="19" xfId="4" applyFont="1" applyBorder="1" applyAlignment="1" applyProtection="1">
      <alignment horizontal="center" vertical="center" wrapText="1"/>
      <protection locked="0"/>
    </xf>
    <xf numFmtId="170" fontId="13" fillId="0" borderId="19" xfId="4" applyNumberFormat="1" applyFont="1" applyBorder="1" applyAlignment="1">
      <alignment horizontal="center" vertical="center"/>
    </xf>
    <xf numFmtId="38" fontId="20" fillId="0" borderId="18" xfId="3" applyNumberFormat="1" applyFont="1" applyBorder="1" applyAlignment="1">
      <alignment horizontal="center" vertical="center"/>
    </xf>
    <xf numFmtId="38" fontId="20" fillId="0" borderId="19" xfId="3" applyNumberFormat="1" applyFont="1" applyBorder="1" applyAlignment="1">
      <alignment horizontal="center" vertical="center"/>
    </xf>
    <xf numFmtId="1" fontId="13" fillId="0" borderId="18" xfId="4" applyNumberFormat="1" applyFont="1" applyBorder="1" applyAlignment="1">
      <alignment horizontal="center" vertical="center"/>
    </xf>
    <xf numFmtId="5" fontId="13" fillId="0" borderId="20" xfId="4" applyNumberFormat="1" applyFont="1" applyBorder="1"/>
    <xf numFmtId="0" fontId="24" fillId="0" borderId="18" xfId="4" applyFont="1" applyBorder="1" applyAlignment="1" applyProtection="1">
      <alignment horizontal="left" wrapText="1"/>
      <protection locked="0"/>
    </xf>
    <xf numFmtId="167" fontId="20" fillId="0" borderId="18" xfId="6" applyNumberFormat="1" applyFont="1" applyBorder="1" applyAlignment="1">
      <alignment horizontal="center" vertical="center"/>
    </xf>
    <xf numFmtId="164" fontId="20" fillId="0" borderId="18" xfId="6" applyNumberFormat="1" applyFont="1" applyBorder="1" applyAlignment="1">
      <alignment horizontal="center" vertical="center"/>
    </xf>
    <xf numFmtId="165" fontId="23" fillId="0" borderId="18" xfId="3" applyNumberFormat="1" applyFont="1" applyBorder="1" applyAlignment="1">
      <alignment horizontal="center" vertical="top"/>
    </xf>
    <xf numFmtId="166" fontId="22" fillId="0" borderId="19" xfId="3" applyNumberFormat="1" applyFont="1" applyBorder="1" applyAlignment="1">
      <alignment horizontal="right" vertical="top"/>
    </xf>
    <xf numFmtId="38" fontId="20" fillId="0" borderId="19" xfId="3" applyNumberFormat="1" applyFont="1" applyBorder="1" applyAlignment="1">
      <alignment horizontal="center" vertical="top"/>
    </xf>
    <xf numFmtId="167" fontId="20" fillId="0" borderId="18" xfId="4" applyNumberFormat="1" applyFont="1" applyBorder="1" applyAlignment="1">
      <alignment horizontal="center" vertical="center"/>
    </xf>
    <xf numFmtId="3" fontId="13" fillId="0" borderId="18" xfId="3" applyNumberFormat="1" applyFont="1" applyBorder="1" applyAlignment="1">
      <alignment horizontal="center" vertical="center"/>
    </xf>
    <xf numFmtId="167" fontId="13" fillId="0" borderId="18" xfId="5" applyNumberFormat="1" applyFont="1" applyBorder="1" applyAlignment="1">
      <alignment horizontal="center" vertical="center"/>
    </xf>
    <xf numFmtId="3" fontId="13" fillId="0" borderId="19" xfId="3" applyNumberFormat="1" applyFont="1" applyBorder="1" applyAlignment="1">
      <alignment horizontal="center" vertical="center"/>
    </xf>
    <xf numFmtId="167" fontId="13" fillId="0" borderId="19" xfId="5" applyNumberFormat="1" applyFont="1" applyBorder="1" applyAlignment="1">
      <alignment horizontal="center" vertical="center"/>
    </xf>
    <xf numFmtId="167" fontId="13" fillId="0" borderId="18" xfId="3" applyNumberFormat="1" applyFont="1" applyBorder="1" applyAlignment="1">
      <alignment horizontal="center" vertical="center"/>
    </xf>
    <xf numFmtId="1" fontId="13" fillId="0" borderId="19" xfId="3" applyNumberFormat="1" applyFont="1" applyBorder="1" applyAlignment="1">
      <alignment horizontal="left"/>
    </xf>
    <xf numFmtId="167" fontId="13" fillId="0" borderId="19" xfId="3" applyNumberFormat="1" applyFont="1" applyBorder="1" applyAlignment="1">
      <alignment horizontal="center" vertical="center"/>
    </xf>
    <xf numFmtId="38" fontId="22" fillId="0" borderId="18" xfId="3" applyNumberFormat="1" applyFont="1" applyBorder="1"/>
    <xf numFmtId="169" fontId="13" fillId="0" borderId="19" xfId="5" applyNumberFormat="1" applyFont="1" applyBorder="1" applyAlignment="1">
      <alignment horizontal="center" vertical="center"/>
    </xf>
    <xf numFmtId="166" fontId="23" fillId="0" borderId="18" xfId="3" applyNumberFormat="1" applyFont="1" applyBorder="1"/>
    <xf numFmtId="164" fontId="20" fillId="0" borderId="19" xfId="5" applyNumberFormat="1" applyFont="1" applyBorder="1" applyAlignment="1">
      <alignment horizontal="center" vertical="center"/>
    </xf>
    <xf numFmtId="164" fontId="20" fillId="0" borderId="19" xfId="4" applyNumberFormat="1" applyFont="1" applyBorder="1" applyAlignment="1">
      <alignment horizontal="center" vertical="center"/>
    </xf>
    <xf numFmtId="5" fontId="13" fillId="0" borderId="15" xfId="4" applyNumberFormat="1" applyFont="1" applyBorder="1" applyAlignment="1">
      <alignment horizontal="left"/>
    </xf>
    <xf numFmtId="164" fontId="20" fillId="0" borderId="18" xfId="5" applyNumberFormat="1" applyFont="1" applyBorder="1" applyAlignment="1">
      <alignment horizontal="center" vertical="center"/>
    </xf>
    <xf numFmtId="164" fontId="20" fillId="0" borderId="18" xfId="4" applyNumberFormat="1" applyFont="1" applyBorder="1" applyAlignment="1">
      <alignment horizontal="center" vertical="center"/>
    </xf>
    <xf numFmtId="0" fontId="13" fillId="0" borderId="18" xfId="4" applyFont="1" applyBorder="1" applyAlignment="1">
      <alignment wrapText="1"/>
    </xf>
    <xf numFmtId="167" fontId="23" fillId="0" borderId="18" xfId="3" applyNumberFormat="1" applyFont="1" applyBorder="1" applyAlignment="1">
      <alignment horizontal="center" vertical="center"/>
    </xf>
    <xf numFmtId="0" fontId="13" fillId="0" borderId="18" xfId="4" applyFont="1" applyBorder="1" applyAlignment="1">
      <alignment vertical="center" wrapText="1"/>
    </xf>
    <xf numFmtId="169" fontId="13" fillId="0" borderId="18" xfId="3" applyNumberFormat="1" applyFont="1" applyBorder="1" applyAlignment="1">
      <alignment horizontal="center" vertical="center"/>
    </xf>
    <xf numFmtId="169" fontId="13" fillId="0" borderId="19" xfId="3" applyNumberFormat="1" applyFont="1" applyBorder="1" applyAlignment="1">
      <alignment horizontal="center" vertical="center"/>
    </xf>
    <xf numFmtId="167" fontId="22" fillId="0" borderId="18" xfId="4" applyNumberFormat="1" applyFont="1" applyBorder="1" applyAlignment="1">
      <alignment horizontal="center" vertical="center"/>
    </xf>
    <xf numFmtId="171" fontId="13" fillId="0" borderId="0" xfId="4" applyNumberFormat="1" applyFont="1" applyAlignment="1">
      <alignment horizontal="left"/>
    </xf>
    <xf numFmtId="5" fontId="13" fillId="0" borderId="0" xfId="4" applyNumberFormat="1" applyFont="1"/>
    <xf numFmtId="166" fontId="23" fillId="0" borderId="18" xfId="3" applyNumberFormat="1" applyFont="1" applyBorder="1" applyAlignment="1">
      <alignment horizontal="center" vertical="top"/>
    </xf>
    <xf numFmtId="38" fontId="25" fillId="0" borderId="0" xfId="3" applyNumberFormat="1" applyFont="1"/>
    <xf numFmtId="173" fontId="22" fillId="0" borderId="18" xfId="5" applyNumberFormat="1" applyFont="1" applyBorder="1"/>
    <xf numFmtId="0" fontId="22" fillId="0" borderId="18" xfId="4" applyFont="1" applyBorder="1"/>
    <xf numFmtId="5" fontId="13" fillId="0" borderId="18" xfId="3" applyFont="1" applyBorder="1" applyAlignment="1">
      <alignment horizontal="center"/>
    </xf>
    <xf numFmtId="0" fontId="24" fillId="0" borderId="19" xfId="4" applyFont="1" applyBorder="1" applyAlignment="1" applyProtection="1">
      <alignment horizontal="left" wrapText="1"/>
      <protection locked="0"/>
    </xf>
    <xf numFmtId="0" fontId="13" fillId="3" borderId="19" xfId="3" applyNumberFormat="1" applyFont="1" applyFill="1" applyBorder="1" applyAlignment="1">
      <alignment horizontal="left"/>
    </xf>
    <xf numFmtId="37" fontId="13" fillId="0" borderId="0" xfId="4" quotePrefix="1" applyNumberFormat="1" applyFont="1" applyAlignment="1">
      <alignment horizontal="left"/>
    </xf>
    <xf numFmtId="166" fontId="23" fillId="0" borderId="19" xfId="3" applyNumberFormat="1" applyFont="1" applyBorder="1" applyAlignment="1">
      <alignment horizontal="center" vertical="top"/>
    </xf>
    <xf numFmtId="164" fontId="20" fillId="0" borderId="18" xfId="6" applyNumberFormat="1" applyFont="1" applyBorder="1" applyAlignment="1">
      <alignment horizontal="right"/>
    </xf>
    <xf numFmtId="0" fontId="12" fillId="7" borderId="18" xfId="8" applyFont="1" applyFill="1" applyBorder="1"/>
    <xf numFmtId="38" fontId="22" fillId="0" borderId="0" xfId="3" applyNumberFormat="1" applyFont="1"/>
    <xf numFmtId="164" fontId="23" fillId="0" borderId="18" xfId="6" applyNumberFormat="1" applyFont="1" applyBorder="1"/>
    <xf numFmtId="3" fontId="13" fillId="0" borderId="18" xfId="3" applyNumberFormat="1" applyFont="1" applyBorder="1"/>
    <xf numFmtId="169" fontId="22" fillId="0" borderId="18" xfId="5" applyNumberFormat="1" applyFont="1" applyBorder="1"/>
    <xf numFmtId="3" fontId="13" fillId="0" borderId="19" xfId="3" applyNumberFormat="1" applyFont="1" applyBorder="1"/>
    <xf numFmtId="169" fontId="22" fillId="0" borderId="19" xfId="5" applyNumberFormat="1" applyFont="1" applyBorder="1"/>
    <xf numFmtId="167" fontId="22" fillId="0" borderId="19" xfId="5" applyNumberFormat="1" applyFont="1" applyBorder="1"/>
    <xf numFmtId="5" fontId="20" fillId="0" borderId="18" xfId="4" applyNumberFormat="1" applyFont="1" applyBorder="1"/>
    <xf numFmtId="164" fontId="20" fillId="0" borderId="18" xfId="5" applyNumberFormat="1" applyFont="1" applyBorder="1" applyAlignment="1">
      <alignment horizontal="right"/>
    </xf>
    <xf numFmtId="5" fontId="13" fillId="0" borderId="18" xfId="4" applyNumberFormat="1" applyFont="1" applyBorder="1" applyAlignment="1">
      <alignment horizontal="left" vertical="center" wrapText="1"/>
    </xf>
    <xf numFmtId="5" fontId="13" fillId="0" borderId="18" xfId="3" applyFont="1" applyBorder="1"/>
    <xf numFmtId="166" fontId="13" fillId="0" borderId="18" xfId="3" applyNumberFormat="1" applyFont="1" applyBorder="1"/>
    <xf numFmtId="164" fontId="13" fillId="0" borderId="18" xfId="6" applyNumberFormat="1" applyFont="1" applyBorder="1" applyAlignment="1">
      <alignment horizontal="center"/>
    </xf>
    <xf numFmtId="166" fontId="13" fillId="0" borderId="19" xfId="3" applyNumberFormat="1" applyFont="1" applyBorder="1"/>
    <xf numFmtId="164" fontId="13" fillId="0" borderId="19" xfId="6" applyNumberFormat="1" applyFont="1" applyBorder="1" applyAlignment="1">
      <alignment horizontal="center"/>
    </xf>
    <xf numFmtId="164" fontId="22" fillId="0" borderId="18" xfId="6" applyNumberFormat="1" applyFont="1" applyBorder="1" applyAlignment="1">
      <alignment horizontal="center" vertical="center" wrapText="1"/>
    </xf>
    <xf numFmtId="0" fontId="1" fillId="7" borderId="18" xfId="8" applyFill="1" applyBorder="1"/>
    <xf numFmtId="166" fontId="23" fillId="0" borderId="19" xfId="3" applyNumberFormat="1" applyFont="1" applyBorder="1"/>
    <xf numFmtId="166" fontId="13" fillId="0" borderId="18" xfId="4" applyNumberFormat="1" applyFont="1" applyBorder="1" applyAlignment="1">
      <alignment horizontal="left"/>
    </xf>
    <xf numFmtId="1" fontId="13" fillId="3" borderId="18" xfId="3" applyNumberFormat="1" applyFont="1" applyFill="1" applyBorder="1" applyAlignment="1">
      <alignment horizontal="left"/>
    </xf>
    <xf numFmtId="170" fontId="13" fillId="0" borderId="0" xfId="4" applyNumberFormat="1" applyFont="1"/>
    <xf numFmtId="0" fontId="13" fillId="0" borderId="18" xfId="4" applyFont="1" applyBorder="1" applyAlignment="1">
      <alignment horizontal="left" vertical="center" wrapText="1"/>
    </xf>
    <xf numFmtId="1" fontId="13" fillId="7" borderId="18" xfId="3" applyNumberFormat="1" applyFont="1" applyFill="1" applyBorder="1" applyAlignment="1">
      <alignment horizontal="left"/>
    </xf>
    <xf numFmtId="5" fontId="13" fillId="0" borderId="18" xfId="4" applyNumberFormat="1" applyFont="1" applyBorder="1" applyAlignment="1">
      <alignment horizontal="left"/>
    </xf>
    <xf numFmtId="38" fontId="19" fillId="0" borderId="18" xfId="3" applyNumberFormat="1" applyFont="1" applyBorder="1"/>
    <xf numFmtId="164" fontId="13" fillId="0" borderId="18" xfId="6" applyNumberFormat="1" applyFont="1" applyFill="1" applyBorder="1"/>
    <xf numFmtId="167" fontId="22" fillId="0" borderId="19" xfId="5" applyNumberFormat="1" applyFont="1" applyFill="1" applyBorder="1" applyAlignment="1">
      <alignment horizontal="right"/>
    </xf>
    <xf numFmtId="0" fontId="13" fillId="7" borderId="18" xfId="7" applyFont="1" applyFill="1" applyBorder="1" applyAlignment="1">
      <alignment horizontal="left" vertical="center"/>
    </xf>
    <xf numFmtId="38" fontId="8" fillId="0" borderId="0" xfId="3" applyNumberFormat="1" applyFont="1"/>
    <xf numFmtId="0" fontId="13" fillId="8" borderId="18" xfId="7" applyFont="1" applyFill="1" applyBorder="1" applyAlignment="1">
      <alignment horizontal="left"/>
    </xf>
    <xf numFmtId="0" fontId="13" fillId="0" borderId="18" xfId="7" applyFont="1" applyBorder="1" applyAlignment="1">
      <alignment horizontal="left"/>
    </xf>
    <xf numFmtId="1" fontId="13" fillId="0" borderId="18" xfId="3" applyNumberFormat="1" applyFont="1" applyBorder="1" applyAlignment="1">
      <alignment horizontal="left" vertical="center"/>
    </xf>
    <xf numFmtId="1" fontId="13" fillId="0" borderId="18" xfId="3" applyNumberFormat="1" applyFont="1" applyBorder="1" applyAlignment="1">
      <alignment horizontal="left" vertical="center" wrapText="1"/>
    </xf>
    <xf numFmtId="166" fontId="23" fillId="0" borderId="18" xfId="3" applyNumberFormat="1" applyFont="1" applyBorder="1" applyAlignment="1">
      <alignment horizontal="center" vertical="center"/>
    </xf>
    <xf numFmtId="166" fontId="23" fillId="0" borderId="18" xfId="3" applyNumberFormat="1" applyFont="1" applyBorder="1" applyAlignment="1">
      <alignment vertical="top"/>
    </xf>
    <xf numFmtId="1" fontId="12" fillId="0" borderId="0" xfId="3" applyNumberFormat="1" applyFont="1" applyAlignment="1">
      <alignment horizontal="left"/>
    </xf>
    <xf numFmtId="1" fontId="14" fillId="0" borderId="0" xfId="3" applyNumberFormat="1" applyFont="1" applyAlignment="1">
      <alignment horizontal="left"/>
    </xf>
    <xf numFmtId="164" fontId="20" fillId="0" borderId="18" xfId="6" applyNumberFormat="1" applyFont="1" applyFill="1" applyBorder="1" applyAlignment="1">
      <alignment horizontal="right"/>
    </xf>
    <xf numFmtId="164" fontId="13" fillId="0" borderId="18" xfId="6" applyNumberFormat="1" applyFont="1" applyFill="1" applyBorder="1" applyAlignment="1">
      <alignment horizontal="center" vertical="center"/>
    </xf>
    <xf numFmtId="5" fontId="13" fillId="0" borderId="18" xfId="4" applyNumberFormat="1" applyFont="1" applyBorder="1" applyAlignment="1">
      <alignment horizontal="left" vertical="center"/>
    </xf>
    <xf numFmtId="169" fontId="20" fillId="0" borderId="18" xfId="5" applyNumberFormat="1" applyFont="1" applyBorder="1" applyAlignment="1">
      <alignment horizontal="center" vertical="center"/>
    </xf>
    <xf numFmtId="169" fontId="13" fillId="0" borderId="18" xfId="5" applyNumberFormat="1" applyFont="1" applyBorder="1" applyAlignment="1">
      <alignment horizontal="center" vertical="center"/>
    </xf>
    <xf numFmtId="167" fontId="20" fillId="0" borderId="18" xfId="5" applyNumberFormat="1" applyFont="1" applyFill="1" applyBorder="1" applyAlignment="1">
      <alignment horizontal="right"/>
    </xf>
    <xf numFmtId="169" fontId="23" fillId="0" borderId="18" xfId="3" applyNumberFormat="1" applyFont="1" applyBorder="1" applyAlignment="1">
      <alignment horizontal="right" vertical="top"/>
    </xf>
    <xf numFmtId="1" fontId="13" fillId="8" borderId="18" xfId="3" applyNumberFormat="1" applyFont="1" applyFill="1" applyBorder="1" applyAlignment="1">
      <alignment horizontal="left"/>
    </xf>
    <xf numFmtId="37" fontId="13" fillId="5" borderId="18" xfId="4" quotePrefix="1" applyNumberFormat="1" applyFont="1" applyFill="1" applyBorder="1" applyAlignment="1">
      <alignment horizontal="left"/>
    </xf>
    <xf numFmtId="167" fontId="23" fillId="0" borderId="18" xfId="6" applyNumberFormat="1" applyFont="1" applyBorder="1" applyAlignment="1">
      <alignment horizontal="center" vertical="center"/>
    </xf>
    <xf numFmtId="165" fontId="12" fillId="0" borderId="0" xfId="3" applyNumberFormat="1" applyFont="1" applyAlignment="1">
      <alignment horizontal="left"/>
    </xf>
    <xf numFmtId="38" fontId="20" fillId="0" borderId="0" xfId="3" applyNumberFormat="1" applyFont="1" applyProtection="1">
      <protection locked="0"/>
    </xf>
    <xf numFmtId="38" fontId="19" fillId="0" borderId="0" xfId="3" applyNumberFormat="1" applyFont="1" applyProtection="1">
      <protection locked="0"/>
    </xf>
    <xf numFmtId="38" fontId="22" fillId="0" borderId="0" xfId="3" applyNumberFormat="1" applyFont="1" applyProtection="1">
      <protection locked="0"/>
    </xf>
    <xf numFmtId="38" fontId="13" fillId="0" borderId="0" xfId="3" applyNumberFormat="1" applyFont="1" applyAlignment="1" applyProtection="1">
      <alignment horizontal="center"/>
      <protection locked="0"/>
    </xf>
    <xf numFmtId="3" fontId="22" fillId="0" borderId="0" xfId="3" applyNumberFormat="1" applyFont="1" applyProtection="1">
      <protection locked="0"/>
    </xf>
    <xf numFmtId="38" fontId="12" fillId="0" borderId="0" xfId="3" applyNumberFormat="1" applyFont="1" applyProtection="1">
      <protection locked="0"/>
    </xf>
    <xf numFmtId="164" fontId="7" fillId="0" borderId="14" xfId="0" applyNumberFormat="1" applyFont="1" applyBorder="1"/>
    <xf numFmtId="0" fontId="3" fillId="0" borderId="0" xfId="3" applyNumberFormat="1" applyFont="1" applyAlignment="1" applyProtection="1">
      <alignment horizontal="left" vertical="center"/>
      <protection locked="0"/>
    </xf>
    <xf numFmtId="0" fontId="3" fillId="0" borderId="0" xfId="3" applyNumberFormat="1" applyFont="1" applyAlignment="1" applyProtection="1">
      <alignment horizontal="left" vertical="center" wrapText="1"/>
      <protection locked="0"/>
    </xf>
    <xf numFmtId="0" fontId="3" fillId="0" borderId="0" xfId="3" applyNumberFormat="1" applyFont="1" applyAlignment="1" applyProtection="1">
      <alignment horizontal="center" vertical="center" wrapText="1"/>
      <protection locked="0"/>
    </xf>
    <xf numFmtId="0" fontId="3" fillId="0" borderId="0" xfId="3" applyNumberFormat="1" applyFont="1" applyAlignment="1">
      <alignment horizontal="left" vertical="center"/>
    </xf>
    <xf numFmtId="5" fontId="2" fillId="0" borderId="0" xfId="3" applyFont="1" applyAlignment="1" applyProtection="1">
      <alignment horizontal="center" vertical="center" wrapText="1"/>
      <protection locked="0"/>
    </xf>
    <xf numFmtId="1" fontId="2" fillId="0" borderId="0" xfId="3" quotePrefix="1" applyNumberFormat="1" applyFont="1" applyAlignment="1" applyProtection="1">
      <alignment horizontal="center" vertical="center"/>
      <protection locked="0"/>
    </xf>
    <xf numFmtId="166" fontId="2" fillId="0" borderId="0" xfId="3" applyNumberFormat="1" applyFont="1" applyAlignment="1" applyProtection="1">
      <alignment vertical="center"/>
      <protection locked="0"/>
    </xf>
    <xf numFmtId="0" fontId="3" fillId="0" borderId="0" xfId="3" applyNumberFormat="1" applyFont="1" applyAlignment="1" applyProtection="1">
      <alignment vertical="center" wrapText="1"/>
      <protection locked="0"/>
    </xf>
    <xf numFmtId="5" fontId="3" fillId="0" borderId="0" xfId="3" applyFont="1" applyAlignment="1">
      <alignment wrapText="1"/>
    </xf>
    <xf numFmtId="165" fontId="3" fillId="0" borderId="0" xfId="3" applyNumberFormat="1" applyFont="1" applyAlignment="1">
      <alignment wrapText="1"/>
    </xf>
    <xf numFmtId="0" fontId="15" fillId="0" borderId="0" xfId="3" applyNumberFormat="1" applyFont="1" applyAlignment="1">
      <alignment vertical="center"/>
    </xf>
    <xf numFmtId="0" fontId="16" fillId="0" borderId="0" xfId="3" applyNumberFormat="1" applyFont="1" applyAlignment="1" applyProtection="1">
      <alignment horizontal="left" vertical="center"/>
      <protection locked="0"/>
    </xf>
    <xf numFmtId="0" fontId="16" fillId="0" borderId="0" xfId="3" applyNumberFormat="1" applyFont="1" applyAlignment="1" applyProtection="1">
      <alignment horizontal="left" vertical="center" wrapText="1"/>
      <protection locked="0"/>
    </xf>
    <xf numFmtId="0" fontId="16" fillId="0" borderId="0" xfId="3" applyNumberFormat="1" applyFont="1" applyAlignment="1" applyProtection="1">
      <alignment horizontal="center" vertical="center" wrapText="1"/>
      <protection locked="0"/>
    </xf>
    <xf numFmtId="0" fontId="16" fillId="0" borderId="0" xfId="3" applyNumberFormat="1" applyFont="1" applyAlignment="1">
      <alignment horizontal="left" vertical="center"/>
    </xf>
    <xf numFmtId="5" fontId="9" fillId="0" borderId="0" xfId="3" applyFont="1" applyAlignment="1" applyProtection="1">
      <alignment horizontal="center" vertical="center" wrapText="1"/>
      <protection locked="0"/>
    </xf>
    <xf numFmtId="1" fontId="16" fillId="0" borderId="0" xfId="3" quotePrefix="1" applyNumberFormat="1" applyFont="1" applyAlignment="1" applyProtection="1">
      <alignment horizontal="center" vertical="center"/>
      <protection locked="0"/>
    </xf>
    <xf numFmtId="166" fontId="9" fillId="0" borderId="0" xfId="3" applyNumberFormat="1" applyFont="1" applyAlignment="1" applyProtection="1">
      <alignment vertical="center"/>
      <protection locked="0"/>
    </xf>
    <xf numFmtId="0" fontId="16" fillId="0" borderId="0" xfId="3" applyNumberFormat="1" applyFont="1" applyAlignment="1" applyProtection="1">
      <alignment vertical="center" wrapText="1"/>
      <protection locked="0"/>
    </xf>
    <xf numFmtId="165" fontId="16" fillId="0" borderId="0" xfId="3" applyNumberFormat="1" applyFont="1" applyAlignment="1">
      <alignment horizontal="left" vertical="center"/>
    </xf>
    <xf numFmtId="0" fontId="16" fillId="0" borderId="0" xfId="3" applyNumberFormat="1" applyFont="1" applyAlignment="1">
      <alignment horizontal="left" vertical="center" wrapText="1"/>
    </xf>
    <xf numFmtId="0" fontId="17" fillId="0" borderId="0" xfId="3" applyNumberFormat="1" applyFont="1" applyAlignment="1">
      <alignment vertical="center"/>
    </xf>
    <xf numFmtId="0" fontId="13" fillId="0" borderId="18" xfId="4" applyFont="1" applyBorder="1" applyAlignment="1">
      <alignment horizontal="center"/>
    </xf>
    <xf numFmtId="0" fontId="13" fillId="0" borderId="18" xfId="4" applyFont="1" applyBorder="1" applyAlignment="1">
      <alignment horizontal="left"/>
    </xf>
    <xf numFmtId="167" fontId="20" fillId="0" borderId="19" xfId="5" applyNumberFormat="1" applyFont="1" applyFill="1" applyBorder="1" applyAlignment="1">
      <alignment horizontal="right"/>
    </xf>
    <xf numFmtId="167" fontId="13" fillId="0" borderId="18" xfId="5" applyNumberFormat="1" applyFont="1" applyFill="1" applyBorder="1" applyAlignment="1">
      <alignment horizontal="right"/>
    </xf>
    <xf numFmtId="167" fontId="19" fillId="0" borderId="18" xfId="5" applyNumberFormat="1" applyFont="1" applyFill="1" applyBorder="1" applyAlignment="1">
      <alignment horizontal="right"/>
    </xf>
    <xf numFmtId="164" fontId="13" fillId="0" borderId="19" xfId="6" applyNumberFormat="1" applyFont="1" applyFill="1" applyBorder="1"/>
    <xf numFmtId="3" fontId="22" fillId="0" borderId="18" xfId="3" applyNumberFormat="1" applyFont="1" applyBorder="1" applyAlignment="1">
      <alignment horizontal="center"/>
    </xf>
    <xf numFmtId="167" fontId="13" fillId="0" borderId="18" xfId="5" applyNumberFormat="1" applyFont="1" applyFill="1" applyBorder="1"/>
    <xf numFmtId="169" fontId="13" fillId="0" borderId="18" xfId="5" applyNumberFormat="1" applyFont="1" applyFill="1" applyBorder="1"/>
    <xf numFmtId="169" fontId="20" fillId="0" borderId="18" xfId="5" applyNumberFormat="1" applyFont="1" applyFill="1" applyBorder="1" applyAlignment="1">
      <alignment horizontal="right"/>
    </xf>
    <xf numFmtId="38" fontId="13" fillId="0" borderId="18" xfId="3" applyNumberFormat="1" applyFont="1" applyBorder="1" applyAlignment="1">
      <alignment horizontal="center"/>
    </xf>
    <xf numFmtId="169" fontId="13" fillId="0" borderId="18" xfId="5" applyNumberFormat="1" applyFont="1" applyFill="1" applyBorder="1" applyAlignment="1">
      <alignment horizontal="right"/>
    </xf>
    <xf numFmtId="1" fontId="13" fillId="0" borderId="18" xfId="4" applyNumberFormat="1" applyFont="1" applyBorder="1" applyAlignment="1">
      <alignment horizontal="center"/>
    </xf>
    <xf numFmtId="166" fontId="13" fillId="0" borderId="18" xfId="4" applyNumberFormat="1" applyFont="1" applyBorder="1" applyAlignment="1">
      <alignment horizontal="right"/>
    </xf>
    <xf numFmtId="167" fontId="13" fillId="0" borderId="19" xfId="3" applyNumberFormat="1" applyFont="1" applyBorder="1" applyAlignment="1">
      <alignment vertical="top"/>
    </xf>
    <xf numFmtId="167" fontId="13" fillId="0" borderId="18" xfId="3" applyNumberFormat="1" applyFont="1" applyBorder="1" applyAlignment="1">
      <alignment vertical="top"/>
    </xf>
    <xf numFmtId="167" fontId="22" fillId="0" borderId="19" xfId="5" applyNumberFormat="1" applyFont="1" applyFill="1" applyBorder="1" applyAlignment="1">
      <alignment horizontal="right" vertical="top"/>
    </xf>
    <xf numFmtId="170" fontId="20" fillId="0" borderId="18" xfId="5" applyNumberFormat="1" applyFont="1" applyFill="1" applyBorder="1" applyAlignment="1">
      <alignment horizontal="right"/>
    </xf>
    <xf numFmtId="167" fontId="22" fillId="0" borderId="18" xfId="5" applyNumberFormat="1" applyFont="1" applyFill="1" applyBorder="1" applyAlignment="1">
      <alignment horizontal="right"/>
    </xf>
    <xf numFmtId="167" fontId="22" fillId="0" borderId="18" xfId="5" applyNumberFormat="1" applyFont="1" applyFill="1" applyBorder="1"/>
    <xf numFmtId="164" fontId="13" fillId="0" borderId="19" xfId="3" applyNumberFormat="1" applyFont="1" applyBorder="1" applyAlignment="1">
      <alignment vertical="top"/>
    </xf>
    <xf numFmtId="164" fontId="13" fillId="0" borderId="18" xfId="6" applyNumberFormat="1" applyFont="1" applyFill="1" applyBorder="1" applyAlignment="1">
      <alignment vertical="top"/>
    </xf>
    <xf numFmtId="170" fontId="20" fillId="0" borderId="18" xfId="4" applyNumberFormat="1" applyFont="1" applyBorder="1" applyAlignment="1">
      <alignment horizontal="right"/>
    </xf>
    <xf numFmtId="167" fontId="13" fillId="0" borderId="18" xfId="4" applyNumberFormat="1" applyFont="1" applyBorder="1" applyAlignment="1">
      <alignment horizontal="right"/>
    </xf>
    <xf numFmtId="37" fontId="13" fillId="0" borderId="19" xfId="4" applyNumberFormat="1" applyFont="1" applyBorder="1" applyAlignment="1">
      <alignment horizontal="left"/>
    </xf>
    <xf numFmtId="167" fontId="20" fillId="0" borderId="19" xfId="4" applyNumberFormat="1" applyFont="1" applyBorder="1" applyAlignment="1">
      <alignment horizontal="right"/>
    </xf>
    <xf numFmtId="167" fontId="13" fillId="0" borderId="19" xfId="3" applyNumberFormat="1" applyFont="1" applyBorder="1"/>
    <xf numFmtId="170" fontId="13" fillId="0" borderId="0" xfId="4" applyNumberFormat="1" applyFont="1" applyAlignment="1">
      <alignment horizontal="right" vertical="top"/>
    </xf>
    <xf numFmtId="164" fontId="13" fillId="0" borderId="18" xfId="6" applyNumberFormat="1" applyFont="1" applyFill="1" applyBorder="1" applyAlignment="1">
      <alignment horizontal="right" vertical="top"/>
    </xf>
    <xf numFmtId="38" fontId="19" fillId="0" borderId="19" xfId="3" applyNumberFormat="1" applyFont="1" applyBorder="1" applyAlignment="1">
      <alignment horizontal="center" vertical="top"/>
    </xf>
    <xf numFmtId="0" fontId="24" fillId="0" borderId="18" xfId="4" applyFont="1" applyBorder="1" applyAlignment="1" applyProtection="1">
      <alignment horizontal="right" vertical="top" wrapText="1"/>
      <protection locked="0"/>
    </xf>
    <xf numFmtId="167" fontId="13" fillId="0" borderId="19" xfId="4" applyNumberFormat="1" applyFont="1" applyBorder="1" applyAlignment="1">
      <alignment horizontal="center" vertical="top"/>
    </xf>
    <xf numFmtId="164" fontId="13" fillId="0" borderId="19" xfId="6" applyNumberFormat="1" applyFont="1" applyFill="1" applyBorder="1" applyAlignment="1">
      <alignment horizontal="right" vertical="top"/>
    </xf>
    <xf numFmtId="167" fontId="13" fillId="0" borderId="19" xfId="5" applyNumberFormat="1" applyFont="1" applyFill="1" applyBorder="1" applyAlignment="1">
      <alignment horizontal="center" vertical="top"/>
    </xf>
    <xf numFmtId="167" fontId="13" fillId="0" borderId="19" xfId="5" applyNumberFormat="1" applyFont="1" applyFill="1" applyBorder="1" applyAlignment="1">
      <alignment horizontal="right" vertical="top"/>
    </xf>
    <xf numFmtId="167" fontId="13" fillId="0" borderId="18" xfId="5" applyNumberFormat="1" applyFont="1" applyFill="1" applyBorder="1" applyAlignment="1">
      <alignment horizontal="center" vertical="top"/>
    </xf>
    <xf numFmtId="167" fontId="13" fillId="0" borderId="18" xfId="5" applyNumberFormat="1" applyFont="1" applyFill="1" applyBorder="1" applyAlignment="1">
      <alignment horizontal="right" vertical="top"/>
    </xf>
    <xf numFmtId="167" fontId="20" fillId="0" borderId="18" xfId="6" applyNumberFormat="1" applyFont="1" applyFill="1" applyBorder="1" applyAlignment="1">
      <alignment horizontal="center" vertical="top"/>
    </xf>
    <xf numFmtId="167" fontId="23" fillId="0" borderId="18" xfId="6" applyNumberFormat="1" applyFont="1" applyFill="1" applyBorder="1" applyAlignment="1">
      <alignment horizontal="right" vertical="top"/>
    </xf>
    <xf numFmtId="164" fontId="20" fillId="0" borderId="18" xfId="6" applyNumberFormat="1" applyFont="1" applyFill="1" applyBorder="1" applyAlignment="1">
      <alignment horizontal="right" vertical="top"/>
    </xf>
    <xf numFmtId="164" fontId="23" fillId="0" borderId="18" xfId="6" applyNumberFormat="1" applyFont="1" applyFill="1" applyBorder="1" applyAlignment="1">
      <alignment horizontal="right" vertical="top"/>
    </xf>
    <xf numFmtId="167" fontId="20" fillId="0" borderId="18" xfId="5" applyNumberFormat="1" applyFont="1" applyFill="1" applyBorder="1" applyAlignment="1">
      <alignment horizontal="right" vertical="top"/>
    </xf>
    <xf numFmtId="38" fontId="22" fillId="0" borderId="18" xfId="3" applyNumberFormat="1" applyFont="1" applyBorder="1" applyAlignment="1">
      <alignment horizontal="center" vertical="top"/>
    </xf>
    <xf numFmtId="1" fontId="13" fillId="0" borderId="18" xfId="4" applyNumberFormat="1" applyFont="1" applyBorder="1" applyAlignment="1">
      <alignment horizontal="center" vertical="top"/>
    </xf>
    <xf numFmtId="166" fontId="13" fillId="0" borderId="18" xfId="3" applyNumberFormat="1" applyFont="1" applyBorder="1" applyAlignment="1">
      <alignment horizontal="right" vertical="top"/>
    </xf>
    <xf numFmtId="167" fontId="22" fillId="0" borderId="18" xfId="5" applyNumberFormat="1" applyFont="1" applyFill="1" applyBorder="1" applyAlignment="1">
      <alignment horizontal="right" vertical="top"/>
    </xf>
    <xf numFmtId="167" fontId="23" fillId="0" borderId="19" xfId="3" applyNumberFormat="1" applyFont="1" applyBorder="1" applyAlignment="1">
      <alignment horizontal="right" vertical="top"/>
    </xf>
    <xf numFmtId="169" fontId="20" fillId="0" borderId="18" xfId="5" applyNumberFormat="1" applyFont="1" applyFill="1" applyBorder="1" applyAlignment="1">
      <alignment horizontal="right" vertical="top"/>
    </xf>
    <xf numFmtId="5" fontId="13" fillId="0" borderId="19" xfId="4" applyNumberFormat="1" applyFont="1" applyBorder="1" applyAlignment="1">
      <alignment horizontal="left" vertical="center" wrapText="1"/>
    </xf>
    <xf numFmtId="167" fontId="20" fillId="0" borderId="19" xfId="5" applyNumberFormat="1" applyFont="1" applyFill="1" applyBorder="1" applyAlignment="1">
      <alignment horizontal="center" vertical="center"/>
    </xf>
    <xf numFmtId="164" fontId="13" fillId="0" borderId="19" xfId="6" applyNumberFormat="1" applyFont="1" applyFill="1" applyBorder="1" applyAlignment="1">
      <alignment horizontal="center" vertical="center"/>
    </xf>
    <xf numFmtId="1" fontId="13" fillId="0" borderId="19" xfId="4" applyNumberFormat="1" applyFont="1" applyBorder="1" applyAlignment="1">
      <alignment horizontal="center" vertical="center"/>
    </xf>
    <xf numFmtId="167" fontId="24" fillId="0" borderId="19" xfId="4" applyNumberFormat="1" applyFont="1" applyBorder="1" applyAlignment="1" applyProtection="1">
      <alignment horizontal="center" vertical="center" wrapText="1"/>
      <protection locked="0"/>
    </xf>
    <xf numFmtId="167" fontId="24" fillId="0" borderId="18" xfId="4" applyNumberFormat="1" applyFont="1" applyBorder="1" applyAlignment="1" applyProtection="1">
      <alignment horizontal="left" wrapText="1"/>
      <protection locked="0"/>
    </xf>
    <xf numFmtId="167" fontId="22" fillId="0" borderId="18" xfId="6" applyNumberFormat="1" applyFont="1" applyFill="1" applyBorder="1" applyAlignment="1">
      <alignment horizontal="center" vertical="top" wrapText="1"/>
    </xf>
    <xf numFmtId="164" fontId="20" fillId="0" borderId="18" xfId="6" applyNumberFormat="1" applyFont="1" applyFill="1" applyBorder="1" applyAlignment="1">
      <alignment horizontal="center" vertical="center"/>
    </xf>
    <xf numFmtId="165" fontId="23" fillId="0" borderId="19" xfId="3" applyNumberFormat="1" applyFont="1" applyBorder="1" applyAlignment="1">
      <alignment horizontal="center" vertical="top"/>
    </xf>
    <xf numFmtId="164" fontId="20" fillId="0" borderId="19" xfId="6" applyNumberFormat="1" applyFont="1" applyFill="1" applyBorder="1" applyAlignment="1">
      <alignment horizontal="center" vertical="center"/>
    </xf>
    <xf numFmtId="167" fontId="20" fillId="0" borderId="18" xfId="5" applyNumberFormat="1" applyFont="1" applyFill="1" applyBorder="1" applyAlignment="1">
      <alignment horizontal="center" vertical="center"/>
    </xf>
    <xf numFmtId="172" fontId="13" fillId="0" borderId="18" xfId="3" applyNumberFormat="1" applyFont="1" applyBorder="1" applyAlignment="1">
      <alignment horizontal="right" vertical="top"/>
    </xf>
    <xf numFmtId="167" fontId="13" fillId="0" borderId="19" xfId="5" applyNumberFormat="1" applyFont="1" applyFill="1" applyBorder="1" applyAlignment="1">
      <alignment horizontal="center" vertical="center"/>
    </xf>
    <xf numFmtId="167" fontId="13" fillId="0" borderId="18" xfId="5" applyNumberFormat="1" applyFont="1" applyFill="1" applyBorder="1" applyAlignment="1">
      <alignment horizontal="center" vertical="center"/>
    </xf>
    <xf numFmtId="169" fontId="13" fillId="0" borderId="19" xfId="5" applyNumberFormat="1" applyFont="1" applyFill="1" applyBorder="1" applyAlignment="1">
      <alignment horizontal="center" vertical="center"/>
    </xf>
    <xf numFmtId="167" fontId="23" fillId="0" borderId="18" xfId="3" applyNumberFormat="1" applyFont="1" applyBorder="1"/>
    <xf numFmtId="169" fontId="20" fillId="0" borderId="18" xfId="4" applyNumberFormat="1" applyFont="1" applyBorder="1" applyAlignment="1">
      <alignment horizontal="right" vertical="top"/>
    </xf>
    <xf numFmtId="169" fontId="23" fillId="0" borderId="18" xfId="3" applyNumberFormat="1" applyFont="1" applyBorder="1" applyAlignment="1">
      <alignment horizontal="center" vertical="center"/>
    </xf>
    <xf numFmtId="170" fontId="22" fillId="0" borderId="18" xfId="4" applyNumberFormat="1" applyFont="1" applyBorder="1" applyAlignment="1">
      <alignment horizontal="right" vertical="top"/>
    </xf>
    <xf numFmtId="167" fontId="22" fillId="0" borderId="18" xfId="4" applyNumberFormat="1" applyFont="1" applyBorder="1" applyAlignment="1">
      <alignment horizontal="right" vertical="top"/>
    </xf>
    <xf numFmtId="169" fontId="13" fillId="0" borderId="19" xfId="3" applyNumberFormat="1" applyFont="1" applyBorder="1" applyAlignment="1">
      <alignment horizontal="right" vertical="center"/>
    </xf>
    <xf numFmtId="38" fontId="22" fillId="0" borderId="19" xfId="3" applyNumberFormat="1" applyFont="1" applyBorder="1" applyAlignment="1">
      <alignment horizontal="center" vertical="center"/>
    </xf>
    <xf numFmtId="167" fontId="20" fillId="0" borderId="19" xfId="4" applyNumberFormat="1" applyFont="1" applyBorder="1" applyAlignment="1">
      <alignment horizontal="right" vertical="center"/>
    </xf>
    <xf numFmtId="164" fontId="13" fillId="0" borderId="19" xfId="6" applyNumberFormat="1" applyFont="1" applyFill="1" applyBorder="1" applyAlignment="1">
      <alignment horizontal="right" vertical="center"/>
    </xf>
    <xf numFmtId="164" fontId="13" fillId="0" borderId="18" xfId="3" applyNumberFormat="1" applyFont="1" applyBorder="1"/>
    <xf numFmtId="0" fontId="13" fillId="0" borderId="18" xfId="4" applyFont="1" applyBorder="1" applyAlignment="1">
      <alignment horizontal="center" vertical="center"/>
    </xf>
    <xf numFmtId="38" fontId="13" fillId="0" borderId="18" xfId="4" applyNumberFormat="1" applyFont="1" applyBorder="1"/>
    <xf numFmtId="164" fontId="23" fillId="0" borderId="18" xfId="6" applyNumberFormat="1" applyFont="1" applyFill="1" applyBorder="1"/>
    <xf numFmtId="0" fontId="12" fillId="0" borderId="18" xfId="8" applyFont="1" applyBorder="1"/>
    <xf numFmtId="167" fontId="13" fillId="0" borderId="19" xfId="5" applyNumberFormat="1" applyFont="1" applyFill="1" applyBorder="1"/>
    <xf numFmtId="169" fontId="13" fillId="0" borderId="19" xfId="5" applyNumberFormat="1" applyFont="1" applyFill="1" applyBorder="1"/>
    <xf numFmtId="169" fontId="23" fillId="0" borderId="18" xfId="3" applyNumberFormat="1" applyFont="1" applyBorder="1"/>
    <xf numFmtId="164" fontId="13" fillId="0" borderId="18" xfId="6" applyNumberFormat="1" applyFont="1" applyFill="1" applyBorder="1" applyAlignment="1">
      <alignment horizontal="center"/>
    </xf>
    <xf numFmtId="38" fontId="24" fillId="0" borderId="18" xfId="4" applyNumberFormat="1" applyFont="1" applyBorder="1"/>
    <xf numFmtId="169" fontId="20" fillId="0" borderId="18" xfId="4" applyNumberFormat="1" applyFont="1" applyBorder="1" applyAlignment="1">
      <alignment horizontal="center" vertical="center"/>
    </xf>
    <xf numFmtId="167" fontId="23" fillId="0" borderId="18" xfId="6" applyNumberFormat="1" applyFont="1" applyFill="1" applyBorder="1" applyAlignment="1">
      <alignment horizontal="center" vertical="center"/>
    </xf>
    <xf numFmtId="164" fontId="20" fillId="0" borderId="18" xfId="6" applyNumberFormat="1" applyFont="1" applyFill="1" applyBorder="1" applyAlignment="1">
      <alignment horizontal="right" vertical="center"/>
    </xf>
    <xf numFmtId="164" fontId="13" fillId="0" borderId="18" xfId="6" applyNumberFormat="1" applyFont="1" applyFill="1" applyBorder="1" applyAlignment="1">
      <alignment horizontal="right" vertical="center"/>
    </xf>
    <xf numFmtId="166" fontId="23" fillId="0" borderId="18" xfId="3" applyNumberFormat="1" applyFont="1" applyBorder="1" applyAlignment="1">
      <alignment horizontal="right" vertical="center"/>
    </xf>
    <xf numFmtId="38" fontId="13" fillId="0" borderId="18" xfId="3" applyNumberFormat="1" applyFont="1" applyBorder="1" applyAlignment="1">
      <alignment horizontal="right" vertical="center"/>
    </xf>
    <xf numFmtId="167" fontId="20" fillId="0" borderId="18" xfId="6" applyNumberFormat="1" applyFont="1" applyFill="1" applyBorder="1" applyAlignment="1">
      <alignment horizontal="center" vertical="center"/>
    </xf>
    <xf numFmtId="1" fontId="13" fillId="0" borderId="0" xfId="3" applyNumberFormat="1" applyFont="1" applyAlignment="1">
      <alignment horizontal="center"/>
    </xf>
    <xf numFmtId="38" fontId="3" fillId="0" borderId="15" xfId="3" applyNumberFormat="1" applyFont="1" applyBorder="1" applyAlignment="1" applyProtection="1">
      <alignment horizontal="center"/>
      <protection locked="0"/>
    </xf>
    <xf numFmtId="38" fontId="3" fillId="0" borderId="16" xfId="3" applyNumberFormat="1" applyFont="1" applyBorder="1" applyAlignment="1" applyProtection="1">
      <alignment horizontal="center"/>
      <protection locked="0"/>
    </xf>
    <xf numFmtId="38" fontId="3" fillId="0" borderId="17" xfId="3" applyNumberFormat="1" applyFont="1" applyBorder="1" applyAlignment="1" applyProtection="1">
      <alignment horizontal="center"/>
      <protection locked="0"/>
    </xf>
    <xf numFmtId="38" fontId="3" fillId="2" borderId="0" xfId="2" applyNumberFormat="1" applyFont="1" applyFill="1" applyAlignment="1">
      <alignment horizontal="center"/>
    </xf>
    <xf numFmtId="38" fontId="3" fillId="2" borderId="0" xfId="2" quotePrefix="1" applyNumberFormat="1" applyFont="1" applyFill="1" applyAlignment="1">
      <alignment horizontal="center"/>
    </xf>
    <xf numFmtId="38" fontId="3" fillId="0" borderId="0" xfId="2" applyNumberFormat="1" applyFont="1" applyAlignment="1">
      <alignment horizontal="center"/>
    </xf>
    <xf numFmtId="38" fontId="3" fillId="0" borderId="0" xfId="2" quotePrefix="1" applyNumberFormat="1" applyFont="1" applyAlignment="1">
      <alignment horizontal="center"/>
    </xf>
  </cellXfs>
  <cellStyles count="9">
    <cellStyle name="Comma" xfId="1" builtinId="3"/>
    <cellStyle name="Comma 10" xfId="5" xr:uid="{00000000-0005-0000-0000-000001000000}"/>
    <cellStyle name="Comma 2" xfId="6" xr:uid="{00000000-0005-0000-0000-000002000000}"/>
    <cellStyle name="Normal" xfId="0" builtinId="0"/>
    <cellStyle name="Normal 2" xfId="3" xr:uid="{00000000-0005-0000-0000-000004000000}"/>
    <cellStyle name="Normal 3" xfId="2" xr:uid="{00000000-0005-0000-0000-000005000000}"/>
    <cellStyle name="Normal 4" xfId="4" xr:uid="{00000000-0005-0000-0000-000006000000}"/>
    <cellStyle name="Normal_LT Plan" xfId="7" xr:uid="{00000000-0005-0000-0000-000007000000}"/>
    <cellStyle name="Normal_Master" xfId="8" xr:uid="{00000000-0005-0000-0000-000008000000}"/>
  </cellStyles>
  <dxfs count="396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top style="thin">
          <color rgb="FF3B3838"/>
        </top>
        <bottom style="double">
          <color rgb="FF3B3838"/>
        </bottom>
      </border>
    </dxf>
    <dxf>
      <border>
        <top style="thin">
          <color rgb="FF3B3838"/>
        </top>
        <bottom style="double">
          <color rgb="FF3B3838"/>
        </bottom>
      </border>
    </dxf>
    <dxf>
      <border>
        <top style="thin">
          <color rgb="FF3B3838"/>
        </top>
        <bottom style="double">
          <color rgb="FF3B3838"/>
        </bottom>
      </border>
    </dxf>
    <dxf>
      <font>
        <i val="0"/>
      </font>
    </dxf>
    <dxf>
      <font>
        <i val="0"/>
      </font>
    </dxf>
    <dxf>
      <font>
        <color rgb="FF3B3838"/>
      </font>
    </dxf>
    <dxf>
      <font>
        <color rgb="FF3B3838"/>
      </font>
    </dxf>
    <dxf>
      <font>
        <color rgb="FF3B3838"/>
      </font>
    </dxf>
    <dxf>
      <font>
        <color rgb="FF3B3838"/>
      </font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font>
        <i/>
      </font>
    </dxf>
    <dxf>
      <font>
        <b/>
      </font>
    </dxf>
    <dxf>
      <font>
        <i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numFmt numFmtId="164" formatCode="_(* #,##0.0_);_(* \(#,##0.0\);_(* &quot;-&quot;??_);_(@_)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top style="thin">
          <color rgb="FF3B3838"/>
        </top>
        <bottom style="double">
          <color rgb="FF3B3838"/>
        </bottom>
      </border>
    </dxf>
    <dxf>
      <border>
        <top style="thin">
          <color rgb="FF3B3838"/>
        </top>
        <bottom style="double">
          <color rgb="FF3B3838"/>
        </bottom>
      </border>
    </dxf>
    <dxf>
      <border>
        <top style="thin">
          <color rgb="FF3B3838"/>
        </top>
        <bottom style="double">
          <color rgb="FF3B3838"/>
        </bottom>
      </border>
    </dxf>
    <dxf>
      <font>
        <i val="0"/>
      </font>
    </dxf>
    <dxf>
      <font>
        <i val="0"/>
      </font>
    </dxf>
    <dxf>
      <font>
        <color rgb="FF3B3838"/>
      </font>
    </dxf>
    <dxf>
      <font>
        <color rgb="FF3B3838"/>
      </font>
    </dxf>
    <dxf>
      <font>
        <color rgb="FF3B3838"/>
      </font>
    </dxf>
    <dxf>
      <font>
        <color rgb="FF3B3838"/>
      </font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font>
        <i/>
      </font>
    </dxf>
    <dxf>
      <font>
        <b/>
      </font>
    </dxf>
    <dxf>
      <font>
        <i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numFmt numFmtId="164" formatCode="_(* #,##0.0_);_(* \(#,##0.0\);_(* &quot;-&quot;??_);_(@_)"/>
    </dxf>
    <dxf>
      <alignment wrapText="1" readingOrder="0"/>
    </dxf>
    <dxf>
      <alignment horizontal="center" readingOrder="0"/>
    </dxf>
    <dxf>
      <font>
        <b/>
      </font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top style="thin">
          <color rgb="FF3B3838"/>
        </top>
        <bottom style="thin">
          <color rgb="FF3B3838"/>
        </bottom>
      </border>
    </dxf>
    <dxf>
      <border>
        <top style="thin">
          <color rgb="FF3B3838"/>
        </top>
        <bottom style="thin">
          <color rgb="FF3B3838"/>
        </bottom>
      </border>
    </dxf>
    <dxf>
      <border>
        <top style="thin">
          <color rgb="FF3B3838"/>
        </top>
        <bottom style="thin">
          <color rgb="FF3B3838"/>
        </bottom>
      </border>
    </dxf>
    <dxf>
      <border>
        <top style="thin">
          <color rgb="FF3B3838"/>
        </top>
        <bottom style="thin">
          <color rgb="FF3B3838"/>
        </bottom>
      </border>
    </dxf>
    <dxf>
      <border>
        <top style="thin">
          <color rgb="FF3B3838"/>
        </top>
        <bottom style="thin">
          <color rgb="FF3B3838"/>
        </bottom>
      </border>
    </dxf>
    <dxf>
      <border>
        <top style="thin">
          <color rgb="FF3B3838"/>
        </top>
        <bottom style="thin">
          <color rgb="FF3B3838"/>
        </bottom>
      </border>
    </dxf>
    <dxf>
      <border>
        <top style="thin">
          <color rgb="FF3B3838"/>
        </top>
        <bottom style="thin">
          <color rgb="FF3B3838"/>
        </bottom>
      </border>
    </dxf>
    <dxf>
      <border>
        <top style="thin">
          <color rgb="FF3B3838"/>
        </top>
        <bottom style="thin">
          <color rgb="FF3B3838"/>
        </bottom>
      </border>
    </dxf>
    <dxf>
      <border>
        <top style="thin">
          <color rgb="FF3B3838"/>
        </top>
        <bottom style="thin">
          <color rgb="FF3B3838"/>
        </bottom>
      </border>
    </dxf>
    <dxf>
      <border>
        <top style="thin">
          <color rgb="FF3B3838"/>
        </top>
        <bottom style="thin">
          <color rgb="FF3B3838"/>
        </bottom>
      </border>
    </dxf>
    <dxf>
      <border>
        <top style="thin">
          <color rgb="FF3B3838"/>
        </top>
        <bottom style="thin">
          <color rgb="FF3B3838"/>
        </bottom>
      </border>
    </dxf>
    <dxf>
      <border>
        <top style="thin">
          <color rgb="FF3B3838"/>
        </top>
        <bottom style="thin">
          <color rgb="FF3B3838"/>
        </bottom>
      </border>
    </dxf>
    <dxf>
      <border>
        <top style="thin">
          <color rgb="FF3B3838"/>
        </top>
        <bottom style="thin">
          <color rgb="FF3B3838"/>
        </bottom>
      </border>
    </dxf>
    <dxf>
      <border>
        <top style="thin">
          <color rgb="FF3B3838"/>
        </top>
        <bottom style="thin">
          <color rgb="FF3B3838"/>
        </bottom>
      </border>
    </dxf>
    <dxf>
      <border>
        <top style="thin">
          <color auto="1"/>
        </top>
        <bottom style="double">
          <color rgb="FF3B3838"/>
        </bottom>
      </border>
    </dxf>
    <dxf>
      <border>
        <top style="thin">
          <color auto="1"/>
        </top>
        <bottom style="double">
          <color rgb="FF3B3838"/>
        </bottom>
      </border>
    </dxf>
    <dxf>
      <border>
        <top style="thin">
          <color auto="1"/>
        </top>
        <bottom style="double">
          <color rgb="FF3B3838"/>
        </bottom>
      </border>
    </dxf>
    <dxf>
      <border>
        <top style="thin">
          <color auto="1"/>
        </top>
        <bottom style="double">
          <color rgb="FF3B3838"/>
        </bottom>
      </border>
    </dxf>
    <dxf>
      <border>
        <top style="thin">
          <color auto="1"/>
        </top>
        <bottom style="double">
          <color rgb="FF3B3838"/>
        </bottom>
      </border>
    </dxf>
    <dxf>
      <border>
        <top style="thin">
          <color auto="1"/>
        </top>
        <bottom style="double">
          <color rgb="FF3B3838"/>
        </bottom>
      </border>
    </dxf>
    <dxf>
      <border>
        <top style="thin">
          <color auto="1"/>
        </top>
        <bottom style="double">
          <color rgb="FF3B3838"/>
        </bottom>
      </border>
    </dxf>
    <dxf>
      <border>
        <top style="thin">
          <color auto="1"/>
        </top>
        <bottom style="double">
          <color rgb="FF3B3838"/>
        </bottom>
      </border>
    </dxf>
    <dxf>
      <border>
        <top style="thin">
          <color auto="1"/>
        </top>
        <bottom style="double">
          <color rgb="FF3B3838"/>
        </bottom>
      </border>
    </dxf>
    <dxf>
      <border>
        <top style="thin">
          <color auto="1"/>
        </top>
        <bottom style="double">
          <color rgb="FF3B3838"/>
        </bottom>
      </border>
    </dxf>
    <dxf>
      <border>
        <top style="thin">
          <color auto="1"/>
        </top>
        <bottom style="double">
          <color rgb="FF3B3838"/>
        </bottom>
      </border>
    </dxf>
    <dxf>
      <border>
        <top style="thin">
          <color auto="1"/>
        </top>
        <bottom style="double">
          <color rgb="FF3B3838"/>
        </bottom>
      </border>
    </dxf>
    <dxf>
      <border>
        <top style="thin">
          <color auto="1"/>
        </top>
        <bottom style="double">
          <color rgb="FF3B3838"/>
        </bottom>
      </border>
    </dxf>
    <dxf>
      <border>
        <top style="thin">
          <color auto="1"/>
        </top>
        <bottom style="double">
          <color rgb="FF3B3838"/>
        </bottom>
      </border>
    </dxf>
    <dxf>
      <border>
        <top style="thin">
          <color auto="1"/>
        </top>
        <bottom style="double">
          <color rgb="FF3B3838"/>
        </bottom>
      </border>
    </dxf>
    <dxf>
      <border>
        <left/>
        <right/>
        <top/>
      </border>
    </dxf>
    <dxf>
      <border>
        <left/>
        <right/>
        <top/>
      </border>
    </dxf>
    <dxf>
      <border>
        <left/>
        <right/>
        <top/>
      </border>
    </dxf>
    <dxf>
      <border>
        <left/>
        <right/>
        <top/>
      </border>
    </dxf>
    <dxf>
      <border>
        <left/>
        <right/>
        <top/>
      </border>
    </dxf>
    <dxf>
      <border>
        <left/>
        <right/>
        <top/>
      </border>
    </dxf>
    <dxf>
      <border>
        <left/>
        <right/>
        <top/>
      </border>
    </dxf>
    <dxf>
      <border>
        <left/>
        <right/>
        <top/>
      </border>
    </dxf>
    <dxf>
      <border>
        <left/>
        <right/>
        <top/>
      </border>
    </dxf>
    <dxf>
      <border>
        <left/>
        <right/>
        <top/>
      </border>
    </dxf>
    <dxf>
      <border>
        <left/>
        <right/>
        <top/>
      </border>
    </dxf>
    <dxf>
      <border>
        <left/>
        <right/>
        <top/>
      </border>
    </dxf>
    <dxf>
      <border>
        <left/>
        <right/>
        <top/>
      </border>
    </dxf>
    <dxf>
      <border>
        <left/>
        <right/>
        <top/>
      </border>
    </dxf>
    <dxf>
      <border>
        <left/>
        <right/>
        <bottom/>
      </border>
    </dxf>
    <dxf>
      <border>
        <left/>
        <right/>
        <bottom/>
      </border>
    </dxf>
    <dxf>
      <font>
        <color rgb="FF3B3838"/>
      </font>
    </dxf>
    <dxf>
      <font>
        <color rgb="FF3B3838"/>
      </font>
    </dxf>
    <dxf>
      <font>
        <color rgb="FF3B3838"/>
      </font>
    </dxf>
    <dxf>
      <font>
        <color rgb="FF3B3838"/>
      </font>
    </dxf>
    <dxf>
      <font>
        <color rgb="FF3B3838"/>
      </font>
    </dxf>
    <dxf>
      <font>
        <color rgb="FF3B3838"/>
      </font>
    </dxf>
    <dxf>
      <font>
        <color rgb="FF3B3838"/>
      </font>
    </dxf>
    <dxf>
      <font>
        <color rgb="FF3B3838"/>
      </font>
    </dxf>
    <dxf>
      <font>
        <color rgb="FF3B3838"/>
      </font>
    </dxf>
    <dxf>
      <font>
        <color rgb="FF3B3838"/>
      </font>
    </dxf>
    <dxf>
      <font>
        <color rgb="FF3B3838"/>
      </font>
    </dxf>
    <dxf>
      <font>
        <color rgb="FF3B3838"/>
      </font>
    </dxf>
    <dxf>
      <font>
        <color rgb="FF3B3838"/>
      </font>
    </dxf>
    <dxf>
      <font>
        <color rgb="FF3B3838"/>
      </font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font>
        <b/>
      </font>
    </dxf>
    <dxf>
      <border>
        <top style="thin">
          <color indexed="64"/>
        </top>
        <bottom style="double">
          <color indexed="64"/>
        </bottom>
      </border>
    </dxf>
    <dxf>
      <font>
        <b/>
      </font>
    </dxf>
    <dxf>
      <border>
        <top style="thin">
          <color indexed="64"/>
        </top>
        <bottom style="double">
          <color indexed="64"/>
        </bottom>
      </border>
    </dxf>
    <dxf>
      <font>
        <b/>
      </font>
    </dxf>
    <dxf>
      <font>
        <b/>
      </font>
    </dxf>
    <dxf>
      <border>
        <top style="thin">
          <color indexed="64"/>
        </top>
        <bottom style="double">
          <color indexed="64"/>
        </bottom>
      </border>
    </dxf>
    <dxf>
      <alignment wrapText="1" readingOrder="0"/>
    </dxf>
    <dxf>
      <alignment horizontal="center" readingOrder="0"/>
    </dxf>
    <dxf>
      <font>
        <b/>
      </font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top style="thin">
          <color rgb="FF3B3838"/>
        </top>
        <bottom style="thin">
          <color rgb="FF3B3838"/>
        </bottom>
      </border>
    </dxf>
    <dxf>
      <border>
        <top style="thin">
          <color rgb="FF3B3838"/>
        </top>
        <bottom style="thin">
          <color rgb="FF3B3838"/>
        </bottom>
      </border>
    </dxf>
    <dxf>
      <border>
        <top style="thin">
          <color rgb="FF3B3838"/>
        </top>
        <bottom style="thin">
          <color rgb="FF3B3838"/>
        </bottom>
      </border>
    </dxf>
    <dxf>
      <border>
        <top style="thin">
          <color rgb="FF3B3838"/>
        </top>
        <bottom style="thin">
          <color rgb="FF3B3838"/>
        </bottom>
      </border>
    </dxf>
    <dxf>
      <border>
        <top style="thin">
          <color rgb="FF3B3838"/>
        </top>
        <bottom style="thin">
          <color rgb="FF3B3838"/>
        </bottom>
      </border>
    </dxf>
    <dxf>
      <border>
        <top style="thin">
          <color rgb="FF3B3838"/>
        </top>
        <bottom style="thin">
          <color rgb="FF3B3838"/>
        </bottom>
      </border>
    </dxf>
    <dxf>
      <border>
        <top style="thin">
          <color rgb="FF3B3838"/>
        </top>
        <bottom style="thin">
          <color rgb="FF3B3838"/>
        </bottom>
      </border>
    </dxf>
    <dxf>
      <border>
        <top style="thin">
          <color rgb="FF3B3838"/>
        </top>
        <bottom style="thin">
          <color rgb="FF3B3838"/>
        </bottom>
      </border>
    </dxf>
    <dxf>
      <border>
        <top style="thin">
          <color rgb="FF3B3838"/>
        </top>
        <bottom style="thin">
          <color rgb="FF3B3838"/>
        </bottom>
      </border>
    </dxf>
    <dxf>
      <border>
        <top style="thin">
          <color rgb="FF3B3838"/>
        </top>
        <bottom style="thin">
          <color rgb="FF3B3838"/>
        </bottom>
      </border>
    </dxf>
    <dxf>
      <border>
        <top style="thin">
          <color rgb="FF3B3838"/>
        </top>
        <bottom style="thin">
          <color rgb="FF3B3838"/>
        </bottom>
      </border>
    </dxf>
    <dxf>
      <border>
        <top style="thin">
          <color rgb="FF3B3838"/>
        </top>
        <bottom style="thin">
          <color rgb="FF3B3838"/>
        </bottom>
      </border>
    </dxf>
    <dxf>
      <border>
        <top style="thin">
          <color rgb="FF3B3838"/>
        </top>
        <bottom style="thin">
          <color rgb="FF3B3838"/>
        </bottom>
      </border>
    </dxf>
    <dxf>
      <border>
        <top style="thin">
          <color rgb="FF3B3838"/>
        </top>
        <bottom style="thin">
          <color rgb="FF3B3838"/>
        </bottom>
      </border>
    </dxf>
    <dxf>
      <border>
        <top style="thin">
          <color auto="1"/>
        </top>
        <bottom style="double">
          <color rgb="FF3B3838"/>
        </bottom>
      </border>
    </dxf>
    <dxf>
      <border>
        <top style="thin">
          <color auto="1"/>
        </top>
        <bottom style="double">
          <color rgb="FF3B3838"/>
        </bottom>
      </border>
    </dxf>
    <dxf>
      <border>
        <top style="thin">
          <color auto="1"/>
        </top>
        <bottom style="double">
          <color rgb="FF3B3838"/>
        </bottom>
      </border>
    </dxf>
    <dxf>
      <border>
        <top style="thin">
          <color auto="1"/>
        </top>
        <bottom style="double">
          <color rgb="FF3B3838"/>
        </bottom>
      </border>
    </dxf>
    <dxf>
      <border>
        <top style="thin">
          <color auto="1"/>
        </top>
        <bottom style="double">
          <color rgb="FF3B3838"/>
        </bottom>
      </border>
    </dxf>
    <dxf>
      <border>
        <top style="thin">
          <color auto="1"/>
        </top>
        <bottom style="double">
          <color rgb="FF3B3838"/>
        </bottom>
      </border>
    </dxf>
    <dxf>
      <border>
        <top style="thin">
          <color auto="1"/>
        </top>
        <bottom style="double">
          <color rgb="FF3B3838"/>
        </bottom>
      </border>
    </dxf>
    <dxf>
      <border>
        <top style="thin">
          <color auto="1"/>
        </top>
        <bottom style="double">
          <color rgb="FF3B3838"/>
        </bottom>
      </border>
    </dxf>
    <dxf>
      <border>
        <top style="thin">
          <color auto="1"/>
        </top>
        <bottom style="double">
          <color rgb="FF3B3838"/>
        </bottom>
      </border>
    </dxf>
    <dxf>
      <border>
        <top style="thin">
          <color auto="1"/>
        </top>
        <bottom style="double">
          <color rgb="FF3B3838"/>
        </bottom>
      </border>
    </dxf>
    <dxf>
      <border>
        <top style="thin">
          <color auto="1"/>
        </top>
        <bottom style="double">
          <color rgb="FF3B3838"/>
        </bottom>
      </border>
    </dxf>
    <dxf>
      <border>
        <top style="thin">
          <color auto="1"/>
        </top>
        <bottom style="double">
          <color rgb="FF3B3838"/>
        </bottom>
      </border>
    </dxf>
    <dxf>
      <border>
        <top style="thin">
          <color auto="1"/>
        </top>
        <bottom style="double">
          <color rgb="FF3B3838"/>
        </bottom>
      </border>
    </dxf>
    <dxf>
      <border>
        <top style="thin">
          <color auto="1"/>
        </top>
        <bottom style="double">
          <color rgb="FF3B3838"/>
        </bottom>
      </border>
    </dxf>
    <dxf>
      <border>
        <top style="thin">
          <color auto="1"/>
        </top>
        <bottom style="double">
          <color rgb="FF3B3838"/>
        </bottom>
      </border>
    </dxf>
    <dxf>
      <border>
        <left/>
        <right/>
        <top/>
      </border>
    </dxf>
    <dxf>
      <border>
        <left/>
        <right/>
        <top/>
      </border>
    </dxf>
    <dxf>
      <border>
        <left/>
        <right/>
        <top/>
      </border>
    </dxf>
    <dxf>
      <border>
        <left/>
        <right/>
        <top/>
      </border>
    </dxf>
    <dxf>
      <border>
        <left/>
        <right/>
        <top/>
      </border>
    </dxf>
    <dxf>
      <border>
        <left/>
        <right/>
        <top/>
      </border>
    </dxf>
    <dxf>
      <border>
        <left/>
        <right/>
        <top/>
      </border>
    </dxf>
    <dxf>
      <border>
        <left/>
        <right/>
        <top/>
      </border>
    </dxf>
    <dxf>
      <border>
        <left/>
        <right/>
        <top/>
      </border>
    </dxf>
    <dxf>
      <border>
        <left/>
        <right/>
        <top/>
      </border>
    </dxf>
    <dxf>
      <border>
        <left/>
        <right/>
        <top/>
      </border>
    </dxf>
    <dxf>
      <border>
        <left/>
        <right/>
        <top/>
      </border>
    </dxf>
    <dxf>
      <border>
        <left/>
        <right/>
        <top/>
      </border>
    </dxf>
    <dxf>
      <border>
        <left/>
        <right/>
        <top/>
      </border>
    </dxf>
    <dxf>
      <border>
        <left/>
        <right/>
        <bottom/>
      </border>
    </dxf>
    <dxf>
      <border>
        <left/>
        <right/>
        <bottom/>
      </border>
    </dxf>
    <dxf>
      <font>
        <color rgb="FF3B3838"/>
      </font>
    </dxf>
    <dxf>
      <font>
        <color rgb="FF3B3838"/>
      </font>
    </dxf>
    <dxf>
      <font>
        <color rgb="FF3B3838"/>
      </font>
    </dxf>
    <dxf>
      <font>
        <color rgb="FF3B3838"/>
      </font>
    </dxf>
    <dxf>
      <font>
        <color rgb="FF3B3838"/>
      </font>
    </dxf>
    <dxf>
      <font>
        <color rgb="FF3B3838"/>
      </font>
    </dxf>
    <dxf>
      <font>
        <color rgb="FF3B3838"/>
      </font>
    </dxf>
    <dxf>
      <font>
        <color rgb="FF3B3838"/>
      </font>
    </dxf>
    <dxf>
      <font>
        <color rgb="FF3B3838"/>
      </font>
    </dxf>
    <dxf>
      <font>
        <color rgb="FF3B3838"/>
      </font>
    </dxf>
    <dxf>
      <font>
        <color rgb="FF3B3838"/>
      </font>
    </dxf>
    <dxf>
      <font>
        <color rgb="FF3B3838"/>
      </font>
    </dxf>
    <dxf>
      <font>
        <color rgb="FF3B3838"/>
      </font>
    </dxf>
    <dxf>
      <font>
        <color rgb="FF3B3838"/>
      </font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font>
        <b/>
      </font>
    </dxf>
    <dxf>
      <border>
        <top style="thin">
          <color indexed="64"/>
        </top>
        <bottom style="double">
          <color indexed="64"/>
        </bottom>
      </border>
    </dxf>
    <dxf>
      <font>
        <b/>
      </font>
    </dxf>
    <dxf>
      <border>
        <top style="thin">
          <color indexed="64"/>
        </top>
        <bottom style="double">
          <color indexed="64"/>
        </bottom>
      </border>
    </dxf>
    <dxf>
      <font>
        <b/>
      </font>
    </dxf>
    <dxf>
      <font>
        <b/>
      </font>
    </dxf>
    <dxf>
      <border>
        <top style="thin">
          <color indexed="64"/>
        </top>
        <bottom style="double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thaled" refreshedDate="45177.633874768515" createdVersion="6" refreshedVersion="6" minRefreshableVersion="3" recordCount="639" xr:uid="{00000000-000A-0000-FFFF-FFFF01000000}">
  <cacheSource type="worksheet">
    <worksheetSource ref="A3:AH642" sheet="5 Year Master"/>
  </cacheSource>
  <cacheFields count="34">
    <cacheField name="Main Cat" numFmtId="0">
      <sharedItems containsBlank="1" count="5">
        <s v="Generation"/>
        <s v="Transmission and Rural Operations"/>
        <s v="General Properties"/>
        <s v="Allowance for Unforeseen Items"/>
        <m/>
      </sharedItems>
    </cacheField>
    <cacheField name="Sub Cat" numFmtId="0">
      <sharedItems containsBlank="1" count="15">
        <s v="Hydraulic Plant"/>
        <s v="Terminal Stations"/>
        <s v="Generation"/>
        <s v="Metering"/>
        <s v="Tools and Equipment"/>
        <s v="Transportation"/>
        <s v="Thermal Plant"/>
        <s v="Gas Turbines"/>
        <s v="Distribution"/>
        <s v="Properties"/>
        <s v="Telecontrol"/>
        <s v="Transmission"/>
        <s v="Information Systems"/>
        <s v="Administration"/>
        <m/>
      </sharedItems>
    </cacheField>
    <cacheField name="Project/Program" numFmtId="0">
      <sharedItems containsBlank="1"/>
    </cacheField>
    <cacheField name="Program Subcategory" numFmtId="0">
      <sharedItems containsBlank="1" count="6">
        <m/>
        <s v="Roll Up"/>
        <s v="Standalone"/>
        <s v="Terminal Station Renewal Program"/>
        <s v="Diesel Genset Replacement Program"/>
        <s v="Hydraulic Unit Overhauls Program"/>
      </sharedItems>
    </cacheField>
    <cacheField name="R&amp;M Subcategory" numFmtId="0">
      <sharedItems containsNonDate="0" containsString="0" containsBlank="1"/>
    </cacheField>
    <cacheField name="Investment Classification" numFmtId="0">
      <sharedItems containsBlank="1" count="8">
        <s v="Renewal"/>
        <s v="System Growth"/>
        <s v="Service Enhancement"/>
        <s v="General Plant"/>
        <s v="Mandatory"/>
        <s v="Access"/>
        <s v="Allowance for Unforeseen"/>
        <m/>
      </sharedItems>
    </cacheField>
    <cacheField name="Commencement Year" numFmtId="0">
      <sharedItems containsBlank="1" containsMixedTypes="1" containsNumber="1" containsInteger="1" minValue="2021" maxValue="2029" count="12">
        <n v="2021"/>
        <n v="2022"/>
        <n v="2023"/>
        <n v="2024"/>
        <n v="2025"/>
        <n v="2026"/>
        <n v="2027"/>
        <n v="2028"/>
        <n v="2029"/>
        <s v="CANCELLED"/>
        <s v="DEFERRED"/>
        <m/>
      </sharedItems>
    </cacheField>
    <cacheField name="MY-Start Year" numFmtId="0">
      <sharedItems containsString="0" containsBlank="1" containsNumber="1" containsInteger="1" minValue="2021" maxValue="2029" count="10">
        <n v="2021"/>
        <n v="2022"/>
        <n v="2023"/>
        <m/>
        <n v="2024"/>
        <n v="2025"/>
        <n v="2026"/>
        <n v="2027"/>
        <n v="2028"/>
        <n v="2029"/>
      </sharedItems>
    </cacheField>
    <cacheField name="SY-Start Year" numFmtId="0">
      <sharedItems containsString="0" containsBlank="1" containsNumber="1" containsInteger="1" minValue="2024" maxValue="2029" count="7">
        <m/>
        <n v="2024"/>
        <n v="2025"/>
        <n v="2026"/>
        <n v="2027"/>
        <n v="2028"/>
        <n v="2029"/>
      </sharedItems>
    </cacheField>
    <cacheField name="Project Type" numFmtId="0">
      <sharedItems count="2">
        <s v="Multi Year"/>
        <s v="Single Year"/>
      </sharedItems>
    </cacheField>
    <cacheField name="Supplemental_x000a_Y/N" numFmtId="0">
      <sharedItems containsBlank="1" count="3">
        <s v="N"/>
        <s v="Y"/>
        <m/>
      </sharedItems>
    </cacheField>
    <cacheField name="TM1" numFmtId="0">
      <sharedItems containsBlank="1"/>
    </cacheField>
    <cacheField name="CBA Description" numFmtId="0">
      <sharedItems containsBlank="1" count="590">
        <s v="Refurbish Ebbegunbaeg Control Structure"/>
        <s v="Wabush Terminal Station Upgrades"/>
        <s v="Additions for Load - Wabush Substation Upgrades"/>
        <s v="Diesel Genset Replacement Unit 2039 - St. Lewis "/>
        <s v="Diesel Genset Replacement Unit 2012 - L'Anse-Au-Loup"/>
        <s v="Replace Metering System"/>
        <s v="Purchase 85' Material Handler Aerial Device on Track Unit"/>
        <s v="Purchase 46' Material Handler Aerial Device on Track Unit"/>
        <s v="Replace Light- and Heavy-Duty Vehicles (2022-2024)"/>
        <s v="Penstock Life Extension - Phase 1 (2023-2025) "/>
        <s v="Replace Diesel Genset 1 (2023-2024) - Ebbegunbaeg "/>
        <s v="Water System Condition Assessment and Upgrades (2023) - Bay d'Espoir"/>
        <s v="Refurbish Superstructure (2023-2024) - Salmon River Spillway "/>
        <s v="Replace Powerhouse Station Service Panel (2023-2024) - Upper Salmon"/>
        <s v="Purchase and Replace Last Stage Blades - Holyrood Units 1 and 2"/>
        <s v="Replace Oil Mist Separator (2023-2024) - Happy Valley Gas Turbine"/>
        <s v="Terminal Station Renewal Program (2023-2024)"/>
        <s v="Major Condition Assessment and Miscellaneous Refurbishments Synchronous Condenser 1 and 2 (2023-2024) - Wabush Terminal Station"/>
        <s v="Circuit Breakers Renewal Program (2023-2024) "/>
        <s v="Replace Instrument Transformers (2023-2024) - Various "/>
        <s v="Replace Protective Relays (2023-2024) - Various "/>
        <s v="Replace Disconnects (2023-2024) - Various "/>
        <s v="Upgrade Power Transformers (2023-2024) - Various"/>
        <s v="Replace Terminal Station Battery Banks and Chargers (2023-2024) - Various"/>
        <s v="Replace Data Alarm System Annunciators (2023) - Buchans"/>
        <s v="Install Breaker Failure Protection (2023-2024) - Sunnyside"/>
        <s v="Replace Circuit Breaker Reclosing Controllers (2023-2024) - Hardwoods"/>
        <s v="Install Fire Protection in 230 kV Stations (2023-2024) - Deer Lake"/>
        <s v="Replace Terminal Station Lighting (2023-2024)"/>
        <s v="Additions for Load Growth - Upgrade Transformer Capacity (2023-2024) - Jean Lake Terminal Station "/>
        <s v="Install Oil Spill Containment Transformer T1S (2023-2024) - Cat Arm "/>
        <s v="Upgrade of Worst-Performing Distribution Feeders (2023-2024)"/>
        <s v="Long-Term Supply for Southern Labrador - Phase 1"/>
        <s v="Diesel Genset Replacement Unit 2053 - Hopedale  (note I reforecast this one to match the changes to the full program from Greg so the check sum on the pivot tables worked)"/>
        <s v="Diesel Genset Replacement Program (2023-2025)"/>
        <s v="Replace Building Exterior (2023-2024) - Postville "/>
        <s v="Replace Intermediate Fuel Storage Tanks (2023-2024) - Nain"/>
        <s v="Replace HVAC System (2023-2024) - Bishop's Falls"/>
        <s v="Upgrade Water and Fire Suppression Systems (2023-2024) - Bishop's Falls"/>
        <s v="Replace Diesel Shop Building (2023-2025) - Bishop's Falls"/>
        <s v="Replace Mobile Equipment (2023-2024)"/>
        <s v="Replace Power Line Carrier (2023–2024) - TL223 and TL224"/>
        <s v="Replace Light- and Heavy-Duty Vehicles (2023-2025)"/>
        <s v="Ultra-Fast Direct-Current EV Chargers - Purchase and Installation"/>
        <s v="Overhaul Unit 1 (2024) - Granite Canal "/>
        <s v="Overhaul Hydraulic Units (2024)"/>
        <s v="Hydraulic In-Service Failures (2024)"/>
        <s v="Penstock Level II Condition Assessment (2024) - Upper Salmon"/>
        <s v="Replace Annunciator Panels (2024-2025) - Cat Arm"/>
        <s v="Replace Annunciator - Phase 2 (2024-2025) - Bay d'Espoir"/>
        <s v="Replace Powerhouse 1 Roof (2024-2025) - Bay d'Espoir"/>
        <s v="Replace Powerhouse 1 Air Conditioning Unit (2024-2025) - Bay d'Espoir"/>
        <s v="Flatten Downstream Slope (2024-2025) - Hinds Lake"/>
        <s v="Replace Timber Crib and Insulation (2024) - Burnt Dam Spillway"/>
        <s v="Refurbish Surge Tank 1 (2024-2025) - Bay d'Espoir"/>
        <s v="Refurbish Intake 1 (2024-2025) - Bay d'Espoir"/>
        <s v="Install Anemometer (2024) - Cat Arm"/>
        <s v="Thermal In-Service Failures (2024)"/>
        <s v="Boiler Condition Assessment and Miscellaneous Upgrades (2024) - Holyrood"/>
        <s v="Overhaul Unit 1 Turbine Valves and Generator (2024) - Holyrood "/>
        <s v="Overhaul Pumps (2024) - Holyrood"/>
        <s v="Refurbish Outbuilding and Powerhouse Building Envelopes (2024-2025) - Holyrood"/>
        <s v="Overhaul Marine Terminal Loading Arms (2024) - Holyrood"/>
        <s v="Refurbish Fuel Oil Storage Tank 4 (2024) - Holyrood "/>
        <s v="Upgrade UPS 1 &amp; 2 (2024-2025) - Holyrood"/>
        <s v="Upgrade Unit 1 Control System (2024-2025) - Holyrood"/>
        <s v="Upgrade DCS Hardware - Units 1 and 2 (2024-2025) - Holyrood "/>
        <s v="Gas Turbine In-Service Failures (2024)"/>
        <s v="Construct Maintenance Platform (2024-2025) - Holyrood Gas Turbine"/>
        <s v="Inspect Fuel Tanks (2024) - Hardwoods Gas Turbines"/>
        <s v="Upgrade Instrumentation (2024-2025) - Hardwoods Gas Turbine"/>
        <s v="Purchase Tools and Equipment Less than $50,000 (2024) - Hydraulic Plants"/>
        <s v="Purchase Tools and Equipment Less than $50,000 (2024) - Thermal Plants"/>
        <s v="Purchase Tools and Equipment Less than $50,000 (2024) - Gas Turbine"/>
        <s v="Renew Circuit Breakers (2024–2025)"/>
        <s v="Terminal Station In-Service Failures (2024)"/>
        <s v="Replace Instrument Transformers (2024–2025)"/>
        <s v="Replace Protective Relays (2024–2025)"/>
        <s v="Replace Disconnects (2024–2025)"/>
        <s v="Upgrade Power Transformers (2024-2025)"/>
        <s v="Replace Terminal Station Battery Banks and Chargers (2024–2025)"/>
        <s v="Install Fire Protection in 230 kV Stations (2024–2025) - Voisey's Bay"/>
        <s v="Refurbish Control Building (2024-2025) - Grandy Brook and Doyles"/>
        <s v="Upgrade Data Alarm Systems (2024–2025) - Western Avalon Terminal Station"/>
        <s v="Replace Circuit Breaker Reclosing Controllers (2024–2025) - TL247"/>
        <s v="Upgrade Station Lighting (2024-2025) - Bottom Waters, Deer Lake, Doyles, Indian River, and Western Avalon Terminal Stations "/>
        <s v="[] "/>
        <s v="Purchase Spare Generator Step-Up Transformer "/>
        <s v="Transmission In-Service Failures (2024)"/>
        <s v="Wood Pole Line Management (2024)"/>
        <s v="Provide Service Extensions (2024)"/>
        <s v="Distribution System In-Service Failures, Miscellaneous Upgrades, and Street Lights (2024)"/>
        <s v="Upgrade Worst-Performing Distribution Feeders (2024-2025)"/>
        <s v="Renew Distribution Feeders (2024-2025)"/>
        <s v="Upgrade Distribution (2024-2025) - Bay d'Espoir Terminal Station 2"/>
        <s v="Additions for Load Growth - Distribution System - Labrador City Duley Lake, Walsh River, and Landfill Sites (2024-2025)"/>
        <s v="Diesel Genset Replacement Unit 2085 (2024-2025) - Nain"/>
        <s v="Diesel Genset Replacement Unit 3033 (2024-2025) - Makkovik"/>
        <s v="Replace Diesel Gensets (2024-2026)"/>
        <s v="Overhaul Diesel Units (2024)"/>
        <s v="Diesel In-Service Failures (2024)"/>
        <s v="Purchase Accommodations Trailer (2024-2025) - Makkovik and Cartwright"/>
        <s v="Purchase Meters and Metering Equipment (2024)"/>
        <s v="Automate Bulk Metering (2024-2026)"/>
        <s v="Purchase Tools and Equipment Less than $50,000 (2024) - Central Region"/>
        <s v="Purchase Tools and Equipment Less than $50,000 (2024) - Northern Region"/>
        <s v="Purchase Tools and Equipment Less than $50,000 (2024) - Labrador Region"/>
        <s v="Replace Mobile Equipment (2024-2025)"/>
        <s v="Replace Grader Unit V9829 (2024) - Bay d'Espoir"/>
        <s v="Purchase 50' Material Handler Aerial Device on Tracked Unit (2024-2026) - Happy Valley Goose Bay"/>
        <s v="Upgrade Energy Management System (2024)"/>
        <s v="Perform Software Upgrades and Minor Enhancements (2024)"/>
        <s v="Update Cyber Security Infrastructure (2024)"/>
        <s v="Purchase Personal Computers (2024)"/>
        <s v="Replace Peripheral Infrastructure (2024) "/>
        <s v="Upgrade Core OT Infrastructure (2024)"/>
        <s v="Telecommunications In-Service Failure (2024)"/>
        <s v="Purchase Mobile Devices (2024)"/>
        <s v="Purchase Tools and Equipment Less than $50,000 (2024) - Telecontrol"/>
        <s v="Replace 48 V Battery Banks and Chargers (2024)"/>
        <s v="Replace Network Communications Equipment (2024)"/>
        <s v="Minor Telecommunications Enhancements (2024)"/>
        <s v="Upgrade Remote Terminal Units (2024)"/>
        <s v="Replace CCTV Cameras (2024)"/>
        <s v="Replace Power Line Carrier (2024-2025) - TL247"/>
        <s v="Replace VHF Radio System (2024-2025)"/>
        <s v="Replace SONET Multiplexors (2024)"/>
        <s v="Upgrade SCADA Network (2024) "/>
        <s v="Replace MDR8000 Microwave Radios (2024-2025)"/>
        <s v="Replace Light- and Heavy-Duty Vehicles (2024-2026)"/>
        <s v="Purchase Office Equipment Less Than $50,000 (2024)"/>
        <s v="Remove Safety Hazards (2024) "/>
        <s v="General Property Rehabilitation (2024) - Hydro Place"/>
        <s v="Upgrade HVAC Supervisory Controllers (2024) - Hydro Place"/>
        <s v="Allowance for Unforeseen Items (2024)"/>
        <s v="Overhaul Unit 2 (2025) - Bay d'Espoir"/>
        <s v="Overhaul Unit 1 (2025) - Bay d'Espoir"/>
        <s v="Overhaul Hydraulic Units (2025)"/>
        <s v="Hydraulic In-Service Failures (2025)"/>
        <s v="Penstock Level II Condition Assessment (2025) -  Granite Canal"/>
        <s v="Unit 1 and Unit 2 Major Refurbishment (2025) - Bay d'Espoir"/>
        <s v="Level II Condition Assessment Powerhouse Roof (2025) - Hinds Lake "/>
        <s v="Rehabilitate Access Roads (2025-2026) - Hinds Lake"/>
        <s v="Replace Controllers (2025-2028) - Granite Canal"/>
        <s v="Replace Powerhouse Septic System (2025-2026) - Upper Salmon"/>
        <s v="Refurbish Draft Tube Deck - Phase 3 (2025) - Bay d'Espoir"/>
        <s v="Rewedge Stator (2025-2026) - Hinds Lake"/>
        <s v="Replace Annunciator Panel (2025-2026) Upper Salmon"/>
        <s v="Replace Diesel/Office/SF6 Roofs (2025) - Cat Arm "/>
        <s v="Replace Rectifier Transformer (2025-2026) - Hinds Lake"/>
        <s v="Refurbish Spherical Valves Units 1 and 2 (2025) - Cat Arm"/>
        <s v="Replace Emergency Diesel Generator (2025-2026) - Cat Arm"/>
        <s v="Replace Cooling Water Pumps (2025-2026) - Cat Arm"/>
        <s v="Refurbish Needle Valve Assembly Unit 2 and Purchase Spare Needle (2025-2026) - Cat Arm"/>
        <s v="Refurbish Unit Control Panels Unit 2 (2025-2026) - Cat Arm"/>
        <s v="Install Dynamic Air Gap Monitoring System (2025-2026) - Hinds Lake"/>
        <s v="Stabilize Powerhouse Slope - Phase 2 (2025) - Cat Arm"/>
        <s v="Replace Flow Measuring Devices Units 1 to 7 (2025) - Bay d'Espoir"/>
        <s v="Install Remote Fuel Monitoring on Gasoline Fuel Tank (2025-2026) - Granite Canal"/>
        <s v="Replace Station Service Transformer 1 (2025-2026)  - Bay d'Espoir"/>
        <s v="Install Asset Health Monitoring System (2025-2026) - Cat Arm"/>
        <s v="Intake 4 Level II Condition Assessment (2025) - Bay d'Espoir "/>
        <s v="Refurbish Intake 2 (2025-2026) - Bay d'Espoir"/>
        <s v="Replace Unit Annunciator (2025-2026) - Hinds Lake"/>
        <s v="Unit 1 &amp; 2 Spherical Valve Overhaul (2025) - Bay d'Espoir"/>
        <s v="Thermal In-Service Failures (2025)"/>
        <s v="Turbine and Valve Overhaul - Unit 3 (2025) - Holyrood"/>
        <s v="Boiler Condition Assessment and Miscellaneous Upgrades (2025) - Holyrood"/>
        <s v="Major Pump Overhaul (2025) - Holyrood"/>
        <s v="Refurbish Stage I &amp; II Cooling Water Pumphouses (2025-2026) - Holyrood"/>
        <s v="Marine Terminal Upgrades (2025) - Holyrood"/>
        <s v="Gas Turbine In-Service Failures (2025)"/>
        <s v="Inspect Fuel Tanks (2025) - Hardwoods Gas Turbine"/>
        <s v="Install Secondary Station Service Supply (2025-2026) - Holyrood Gas Turbine "/>
        <s v="Inspect Fuel Tanks (2025-2026) - Happy Valley Gas Turbine"/>
        <s v="Upgrade Cooling (2025-2026) - Hardwoods Gas Turbine"/>
        <s v="Purchase Tools and Equipment Less than $50,000 (2025) - Thermal Plants"/>
        <s v="Purchase Tools and Equipment Less than $50,000 (2025) - Gas Turbines"/>
        <s v="Purchase Tools and Equipment Less than $50,000 (2025) - Hydraulic Plants"/>
        <s v="Renew Circuit Breakers (2025-2026)"/>
        <s v="Terminal Station In-Service Failures (2025)"/>
        <s v="Replace Instrument Transformers (2025-2026)"/>
        <s v="Replace Protective Relays (2025-2026)"/>
        <s v="Replace Disconnects (2025-2026)"/>
        <s v="Replace Terminal Station Battery Banks and Chargers (2025-2026)"/>
        <s v="Upgrade Power Transformers (2025–2026)"/>
        <s v="Upgrade Terminal Station for Mobile Substation (2025-2026)"/>
        <s v="Replace SC1/SC2 Overhead Crane (2025-2026) - Wabush Terminal Station"/>
        <s v="Install Fire Barriers between T10 and T12, T10 and T11 (2025-2026) "/>
        <s v="Replace Telecontrol Building and Upgrade Equipment (2025-2026) - Daniel's Harbour"/>
        <s v="Construct Fire Separation Walls between Transformers (2025-2026) "/>
        <s v="Upgrade Data Alarm Systems (2025-2026) - Hardwoods"/>
        <s v="Replace Circuit Breaker Reclosing Controller (2025-2026) - Sunnyside"/>
        <s v="Install Fire Protection in 230 kV Stations (2025-2026) - Come By Chance"/>
        <s v="Refurbish Control Building (2025-2026)"/>
        <s v="Upgrade Station Access Road (2025) - Buchans, Western Avalon, Sunnyside, Deer Lake "/>
        <s v="Install New Station Service Feed (2025-2026) - Berry Hill"/>
        <s v="Synchronous Condenser 2 Major Inspection (2025-2026) - Wabush Terminal Station"/>
        <s v="Replace Switchgear (2025-2026) - Grand Falls Terminal Station"/>
        <s v="Replace Switchgear Synchronous Condensers 1 and 2 (2025-2026) - Wabush Terminal Station"/>
        <s v="Upgrade Terminal Station for Mobile Substation (2025-2026) "/>
        <s v="Upgrade Transformer Paralleling (2025-2026) - Stoney Brook"/>
        <s v="Install Breaker Failure Protection (2025–2026) - Holyrood TS "/>
        <s v="Transmission In-Service Failures (2025)"/>
        <s v="Wood Pole Line Management (2025)"/>
        <s v="TL220 Install Mid Span Poles (2025-2026)  "/>
        <s v="Provide Service Extensions (2025)"/>
        <s v="Distribution System In-Service Failures, Miscellaneous Upgrades, and Street Lights (2025)"/>
        <s v="Upgrade Worst-Performing Distribution Feeders (2025-2026)"/>
        <s v="Renew Distribution Feeders (2025-2026)  "/>
        <s v="Distribution Equipment SCADA Additions (2025-2026) "/>
        <s v="Additions for Load (2025) - Distribution System"/>
        <s v="Replace T1 Burgeo Substation (2025-2026)  "/>
        <s v="Replace Diesel Genset Unit 2067 (2025) - Grey River"/>
        <s v="Replace Diesel Gensets (2025-2026)"/>
        <s v="Overhaul Diesel Units (2025) "/>
        <s v="Diesel In-Service Failures (2025)"/>
        <s v="Inspect Fuel Storage Tanks (2025) - MacCallum"/>
        <s v="Additions for Load Growth - Isolated Generation Stations (2025) "/>
        <s v="Upgrade Line Depots (2025-2027) - Bay d'Espoir"/>
        <s v="Resurface Parking Lots and Roads (2024) - Bishop's Falls"/>
        <s v="Construct Storage Building (2025-2026) - Springdale"/>
        <s v="Upgrade Outside Property (2025) - Deer Lake"/>
        <s v="Upgrade Property (2025) - Bishop's Falls, Whitbourne, St. Anthony"/>
        <s v="Purchase Meters and Metering Equipment (2025)"/>
        <s v="Purchase Tools and Equipment Less than $50,000 (2025) - Central Region"/>
        <s v="Purchase Tools and Equipment Less than $50,000 (2025) - Northern Region"/>
        <s v="Purchase Tools and Equipment Less than $50,000 (2025) - Labrador Region"/>
        <s v="Replace Off Road Heavy-Duty Equipment (2025-2026)"/>
        <s v="Perform Software Upgrades and Minor Enhancements (2025) "/>
        <s v="Update Cyber Security Infrastructure (2025)"/>
        <s v="Purchase Personal Computers (2025)"/>
        <s v="Replace Peripheral Infrastructure (2025)"/>
        <s v="Upgrade Core OT Infrastructure (2025) "/>
        <s v="Purchase Tools and Equipment Less than $50,000 (2025)"/>
        <s v="Minor Telecommunications Enhancements (2025)"/>
        <s v="Replace Network Communications Equipment (2025)"/>
        <s v="Purchase Mobile Devices (2025)"/>
        <s v="Upgrade Remote Terminal Units (2025)"/>
        <s v="Site Physical Security Program (2025)"/>
        <s v="Replace 48 V Battery Banks and Chargers (2025)"/>
        <s v="Telecommunications Tower Condition Management (2025)"/>
        <s v="Telecommunications In-Service Failure (2025)"/>
        <s v="Replace East Coast to Central Interconnect Microwave Radios (2025-2027)"/>
        <s v="Replace Uninterruptible Power Supply Batteries (2025) - Hydro Place"/>
        <s v="Refurbish Office Energy Efficiency and HVAC Systems (2025-2026) - Deer Lake"/>
        <s v="Refurbish Meteorological Sites (2025)"/>
        <s v="Install CCTV Systems (2025)"/>
        <s v="Replace Mobile Equipment (2025)"/>
        <s v="Replace Light- and Heavy-Duty Vehicles (2025-2026)"/>
        <s v="Purchase Furniture &amp; Equipment Less Than $50,000 (2025)"/>
        <s v="Remove Safety Hazards (2025)"/>
        <s v="Security Improvements Less Than $50,000 (2025)"/>
        <s v="Barrier Free Improvements - Washrooms (2025-2026)"/>
        <s v="Allowance for Unforeseen Items (2025)"/>
        <s v="Penstock Life Extension - Phase 2 (2026-2028) "/>
        <s v="Overhaul Unit 7 (2026) - Bay d'Espoir"/>
        <s v="Overhaul Unit 1 (2026) - Hinds Lake"/>
        <s v="Overhaul Unit 2 (2026) - Cat Arm"/>
        <s v="Overhaul Hydraulic Units (2026)"/>
        <s v="Hydraulic In-Service Failures (2026)"/>
        <s v="Penstock Level II Condition Assessment (2026) - Hind's Lake"/>
        <s v="Penstock Level II Condition Assessment- Steel Liner (2026) -  Cat Arm"/>
        <s v="Resurface Access Road and Intake (2026-2027) Paradise River"/>
        <s v="Replace Site Domestic Water System (2026-2027) - Bay d'Espoir"/>
        <s v="Replace Powerhouse Septic System (2026-2027) - Hinds Lake"/>
        <s v="Replace Walkway to Toe of Dam (2026) - Paradise River"/>
        <s v="Refurbish Rip Rap Material on Pudops Dam MD-2 (2026) - Bay d'Espoir"/>
        <s v="Upgrade Excitation System (2026-2027) - Paradise River"/>
        <s v="Replace Burnt Dam Diesel Fuel Tanks 2 and 3 (2026-2027) - Bay d'Espoir"/>
        <s v="Replace Burnt Dam Septic System (2026-2027) - Bay d'Espoir"/>
        <s v="Refurbish Spherical Valves Unit 5 (2026-2027) - Bay d'Espoir"/>
        <s v="Level II Condition Assessment Powerhouse 2 Roof (2026) - Bay d'Espoir "/>
        <s v="North Salmon Spillway Level II Condition Assessment (2026) - Upper Salmon"/>
        <s v="Thermal In-Service Failures (2026)"/>
        <s v="Major Pump Overhaul (Unit 1 WBFP, Unit 1 ECWP, Unit 1 SCEP, Unit 2 SCEP, Unit 3 WBFP)"/>
        <s v="Boiler Condition Assessment and Miscellaneous Upgrades (2026) "/>
        <s v="Overhaul Unit 2 Turbine Valves "/>
        <s v="Overhaul Unit 2 Generator"/>
        <s v="Replace Parts of Unit 3: 129 Vdc Battery Chargers, Batteries, Panels, and Breakers (2026) - Holyrood"/>
        <s v="Upgrade Cranes and Hoists (2026-2027) - Holyrood"/>
        <s v="Inspect Stacks (2026) - Holyrood"/>
        <s v="Upgrade Synchronous Condenser Building (2026-2027) - Holyrood"/>
        <s v="Install Plant Heating (2028-2029) - Holyrood"/>
        <s v="Upgrade Water Treatment Plant and Waste Water Treatment Plant - Holyrood"/>
        <s v="Gas Turbine In-Service Failures (2026)"/>
        <s v="Refurbish Air Intake (2026) - Happy Valley Gas Turbine"/>
        <s v="Major Inspection Gas Turbine (2026-2027) - Holyrood Gas Turbine"/>
        <s v="Replace DC Fuel Pumps"/>
        <s v="Replace Air Dryer"/>
        <s v="Replace Batteries "/>
        <s v="Purchase Tools and Equipment Less than $50,000 (2026) - Thermal Plants"/>
        <s v="Purchase Tools and Equipment Less than $50,000 (2026) - Gas Turbines"/>
        <s v="Purchase Tools and Equipment Less than $50,000 (2026) - Hydraulic Plants"/>
        <s v="Terminal Station In-Service Failures (2026)"/>
        <s v="Renew Circuit Breakers (2026-2027)"/>
        <s v="Replace Instrument Transformers (2026-2027)"/>
        <s v="Replace Protective Relays (2026-2027)"/>
        <s v="Replace Disconnects (2026-2027)"/>
        <s v="Upgrade Power Transformers (2026–2027)"/>
        <s v="Replace Terminal Station Battery Banks and Chargers (2026-2027)"/>
        <s v="Install Fire Barriers between Substation and T1, T2, and T3 (2026-2027) "/>
        <s v="Refurbish Control Building (2026–2027)"/>
        <s v="Upgrade Data Alarm System (2026–2027) - Springdale and Indian River Terminal Stations"/>
        <s v="Upgrade Transformer Paralleling (2026-2027) - Sunnyside"/>
        <s v="Replace Circuit Breaker Reclosing Controllers (2026-2027) - Holyrood"/>
        <s v="Install Fire Protection in 230 kV Stations (2026-2027) - Bottom Brook"/>
        <s v="Upgrade Terminal Station for Mobile Substation (2026–2027) - St. Anthony Diesel "/>
        <s v="Synchronous Condenser 1 Major Inspection (2026-2027) - Wabush Terminal Station"/>
        <s v="Install Breaker Failure Protection (2026-2027) - Hardwoods"/>
        <s v="Transmission In-Service Failures (2026)"/>
        <s v="Wood Pole Line Management (2026)"/>
        <s v="TL220 Relocate Section of Line (2026-2027)  "/>
        <s v="Steel-Tower Transmission Line Renewal (2026-2032)"/>
        <s v="Provide Service Extensions (2026)"/>
        <s v="Distribution System In-Service Failures, Miscellaneous Upgrades, and Street Lights (2026)"/>
        <s v="Upgrade Worst-Performing Distribution Feeders (2026-2027)"/>
        <s v="Renew Distribution Feeders (2026-2027)  "/>
        <s v="Distribution Equipment SCADA Additions (2026-2027) "/>
        <s v="Additions for Load (2026) - Distribution System"/>
        <s v="Replace T2 St. Anthony Diesel Plant Terminal Station (2026-2027)  "/>
        <s v="Overhaul Diesel Units (2026) "/>
        <s v="Diesel In-Service Failures (2026)"/>
        <s v="Inspect Fuel Storage Tanks (2026) - Rigolet"/>
        <s v="Additions for Load Growth - Isolated Generation Stations (2026)"/>
        <s v="Upgrade Property (2026) - Port Saunders, Stephenville, and Happy Valley"/>
        <s v="Replace Sewage System (2026) - Bishop's Falls"/>
        <s v="Purchase Meters and Metering Equipment (2026)"/>
        <s v="Purchase Tools and Equipment Less than $50,000 (2026) - Central Region"/>
        <s v="Purchase Tools and Equipment Less than $50,000 (2026) - Northern Region"/>
        <s v="Purchase Tools and Equipment Less than $50,000 (2026) - Labrador Region"/>
        <s v="Replace Off Road Heavy-Duty Equipment (2026-2027)"/>
        <s v="Upgrade Energy Management System (2026) - Hydro Place"/>
        <s v="Perform Software Upgrades and Minor Enhancements (2026) "/>
        <s v="Update Cyber Security Infrastructure (2026) "/>
        <s v="Purchase Personal Computers (2026)"/>
        <s v="Replace Peripheral Infrastructure (2026) "/>
        <s v="Upgrade Core OT Infrastructure (2026) "/>
        <s v="Purchase Tools and Equipment Less than $50,000 (2026)"/>
        <s v="Purchase Mobile Devices (2026)"/>
        <s v="Upgrade Remote Terminal Units (2026)"/>
        <s v="Site Physical Security Program (2026)"/>
        <s v="Minor Telecommunications Enhancements (2026) "/>
        <s v="Replace Network Communications Equipment (2026)"/>
        <s v="Replace 48 V Battery Banks and Chargers (2026)"/>
        <s v="Telecommunications Tower Condition Management (2026)"/>
        <s v="Telecommunications In-Service Failure (2026)"/>
        <s v="Replace Back-up Generators at Microwave Repeater Sites (2026-2027)"/>
        <s v="Install CCTV Systems (2026)"/>
        <s v="Replace Mobile Equipment (2026)"/>
        <s v="Replace Light- and Heavy-Duty Vehicles (2026-2027)"/>
        <s v="Purchase Office Equipment Less Than $50,000 (2026)"/>
        <s v="Remove Safety Hazards (2026)"/>
        <s v="Replace/Upgrade Fire Suppression System (2026)"/>
        <s v="Window Refurbishment/Replacement Program (2026-2028)"/>
        <s v="Allowance for Unforeseen Items (2026)"/>
        <s v="Overhaul Unit 5 (2027) - Bay d'Espoir"/>
        <s v="Overhaul Unit (2027) - Paradise River"/>
        <s v="Overhaul Hydraulic Units (2027)"/>
        <s v="Hydraulic In-Service Failures (2027)"/>
        <s v="Penstock Level II Condition Assessment (2027) - Paradise River"/>
        <s v="Resurface On-Site Roads (2027-2028) - Bay d'Espoir"/>
        <s v="Replace Powerhouse Roofs (2027-2028) - Hinds Lake"/>
        <s v="Refurbish Spherical Valves Units 2 and 4 (2027-2028) - Bay d'Espoir"/>
        <s v="West Salmon Spillway Level II Condition Assessment (2027) - Upper Salmon"/>
        <s v="Unit 7 Major Refurbishment Turbine &amp; Generator (2027-2029) - Bay d'Espoir"/>
        <s v="Thermal In-Service Failures (2027)"/>
        <s v="Overhaul Unit 3 Generator and Upgrade Online Monitoring  (2027) - Holyrood"/>
        <s v="Boiler Condition Assessment and Miscellaneous Upgrades (2027) "/>
        <s v="Overhaul Unit 1 Turbine Valves  - Holyrood"/>
        <s v="Major Pump Overhaul (Unit 1 NCEP, Unit 1 EBFP, Unit 3 SCEP, Unit 3 EBFP)"/>
        <s v="Fire System Upgrades (2027)"/>
        <s v="Upgrade Unit 3 Synchronous Condenser Cooling Water Systems H2, Generator Lube Oil, and Seal Oil (2027) - Holyrood"/>
        <s v="Upgrade Wastewater Basin and Underground Drainage (2027) - Holyrood"/>
        <s v="Overhaul Marine Terminal Loading Arms"/>
        <s v="Inspect and Upgrade Light Oil System - Holyrood"/>
        <s v="Gas Turbine In-Service Failures (2027)"/>
        <s v="Replace Glycol Cooler Coil (2027-2028) - Happy Valley Gas Turbine"/>
        <s v="Replace Fuel Pumps (2027) - Hardwoods"/>
        <s v="Purchase Tools and Equipment Less than $50,000 (2027) - Thermal Plants"/>
        <s v="Purchase Tools and Equipment Less than $50,000 (2027) - Gas Turbine"/>
        <s v="Purchase Tools and Equipment Less than $50,000 (2027) - Hydraulic Plants"/>
        <s v="Terminal Station In-Service Failures (2027)"/>
        <s v="Replace Instrument Transformers (2027-2028)"/>
        <s v="Replace Protective Relays (2027-2028)"/>
        <s v="Replace Disconnects (2027-2028)"/>
        <s v="Upgrade Power Transformers (2027–2028)"/>
        <s v="Replace Terminal Station Battery Banks and Chargers (2027-2028)"/>
        <s v="Upgrade Terminal Station for Mobile Substation (2027-2028) - Glenburnie"/>
        <s v="Refurbish Control Building (2027-2028) "/>
        <s v="Upgrade Data Alarm Systems (2027-2028) - Grand Falls Frequency Converter"/>
        <s v="Upgrade Transformer Paralleling (2027-2028) - Bottom Brook"/>
        <s v="Replace Circuit Breaker Reclosing Controllers (2027-2028) - Roddickton"/>
        <s v="Upgrade Drainage to Stop Frost Heaving (2027) - Stoney Brook, Springdale, Holyrood, Jackson's Arm, and Buchans"/>
        <s v="Replace Transformer T3 (2027-2028) - Bay d'Espoir"/>
        <s v="Replace Transformer T3 (2027-2028) - Wabush Terminal Station"/>
        <s v="Install Breaker Failure Protection (2027-2028) - Western Avalon"/>
        <s v="Transmission In-Service Failures (2027)"/>
        <s v="Wood Pole Line Management (2027)"/>
        <s v="Provide Service Extensions (2027)"/>
        <s v="Distribution System In-Service Failures, Miscellaneous Upgrades, and Street Lights (2027)"/>
        <s v="Upgrade Worst-Performing Distribution Feeders (2027-2028)"/>
        <s v="Renew Distribution Feeders (2027-2028)  "/>
        <s v="Distribution Equipment SCADA Additions (2027-2028)"/>
        <s v="Additions for Load (2027) - Distribution System"/>
        <s v="Overhaul Diesel Units (2027)"/>
        <s v="Diesel In-Service Failures (2027)"/>
        <s v="Inspect Fuel Storage Tanks (2027) - Hawke's Bay"/>
        <s v="Additions for Load Growth - Isolated Generation Stations (2027) "/>
        <s v="Replace Roof (2027) - Cartwright"/>
        <s v="Upgrade Outside Property (2027) - St. Anthony, Bishop's Falls, Stephenville, and Whitbourne"/>
        <s v="Purchase Meters and Metering Equipment (2027)"/>
        <s v="Purchase Tools and Equipment Less than $50,000 (2027) - Central Region"/>
        <s v="Purchase Tools and Equipment Less than $50,000 (2027) - Northern Region"/>
        <s v="Purchase Tools and Equipment Less than $50,000 (2027) - Labrador Region"/>
        <s v="Replace Off Road Heavy-Duty Equipment (2027-2028)"/>
        <s v="Upgrade Software Applications (2027)"/>
        <s v="Perform Software Upgrades and Minor Enhancements (2027)"/>
        <s v="Update Cyber Security Infrastructure (2027)"/>
        <s v="Purchase Personal Computers (2027)"/>
        <s v="Replace Peripheral Infrastructure (2027) "/>
        <s v="Upgrade Core OT Infrastructure (2027) "/>
        <s v="Minor Telecommunications Enhancements (2027) "/>
        <s v="Purchase Mobile Devices (2027)"/>
        <s v="Upgrade Remote Terminal Units (2027)"/>
        <s v="Site Physical Security Program (2027)"/>
        <s v="Replace Network Communications Equipment (2027)"/>
        <s v="Purchase Tools and Equipment Less than $50,000 (2027) - Telecontrol"/>
        <s v="Replace 48 V Battery Banks and Chargers (2027)"/>
        <s v="Telecommunications Tower Condition Management (2027)"/>
        <s v="Replace Power Line Carrier (2027-2028) - TL212"/>
        <s v="Telecommunications In-Service Failure (2027)"/>
        <s v="Install CCTV Systems (2027)"/>
        <s v="Replace Cisco Call Manager Appliances"/>
        <s v="Replace Light- and Heavy-Duty Vehicles (2027-2028)"/>
        <s v="Replace Mobile Equipment (2027)"/>
        <s v="Purchase Furniture &amp; Equipment Less Than $50,000 (2027)"/>
        <s v="Remove Safety Hazards (2027)"/>
        <s v="Fire Panel and Device Upgrade (2027)"/>
        <s v="Allowance for Unforeseen Items (2027)"/>
        <s v="Overhaul Unit 4 (2028) - Bay d'Espoir"/>
        <s v="Overhaul Unit  6 (2028) - Bay d'Espoir"/>
        <s v="Overhaul Hydraulic Units (2028)"/>
        <s v="Hydraulic In Service Failures (2028) "/>
        <s v="Rehabilitate Access Roads - Powerhouse, Intake, and North Salmon Spillway (2028-2029) - Upper Salmon"/>
        <s v="Refurbish Blue Grass Access Road - Spillway to Dam (2028-2029) - Hinds Lake"/>
        <s v="Refurbish CD4 Rip Rap (2028) - Cat Arm"/>
        <s v="Replace Powerhouse 2 Roof (2028) - Bay d'Espoir"/>
        <s v="Replace Station Service (2028) - Hind's Lake"/>
        <s v="Refurbish Rip Rap Material on SD-1 (2028) - North Salmon Dam"/>
        <s v="Refurbish Spherical Valves Unit 3  (2028-2029) - Bay d'Espoir"/>
        <s v="Major Refurbishment Turbine &amp; Generator (2028-2029) - Upper Salmon "/>
        <s v="Thermal In-Service Failures (2028)"/>
        <s v="Overhaul Unit 3 Turbine Valves "/>
        <s v="Boiler Condition Assessment and Miscellaneous Upgrades (2028) "/>
        <s v="Major Pump Overhaul (Unit 2 NCEP, Unit 2 ECWP )"/>
        <s v="Condition Assessment of doors siding and roofing"/>
        <s v="Gas Turbine In-Service Failures (2028)"/>
        <s v="Upgrade Rotor (2028-2029) - Holyrood Gas Turbine"/>
        <s v="Major Inspection (2028) - Holyrood Gas Turbine"/>
        <s v="Purchase Tools and Equipment Less than $50,000 (2028) - Thermal Plants"/>
        <s v="Purchase Tools and Equipment Less than $50,000 (2028) - Gas Turbine"/>
        <s v="Purchase Tools and Equipment Less than $50,000 (2028) - Hydraulic Plants"/>
        <s v="Terminal Station In-service Failures (2028)"/>
        <s v="Replace Instrument Transformers (2028-2029)"/>
        <s v="Replace Protective Relays (2028-2029)"/>
        <s v="Replace Disconnects (2028-2029)"/>
        <s v="Upgrade Power Transformers (2028-2029)"/>
        <s v="Renew Circuit Breakers (2028-2029)"/>
        <s v="Replace Terminal Station Battery Banks and Chargers (2028-2029)"/>
        <s v="Upgrade Terminal Station for Mobile Substation (2028-2029) - Roddickton"/>
        <s v="Upgrade Transformer Paralleling (2028-2029) - Bay d'Espoir Terminal Station 2"/>
        <s v="Replace Equipment Foundations (2028-2029)"/>
        <s v="Upgrade Data Alarm Systems (2028-2029)"/>
        <s v="Upgrade Reclosing Circuit Breakers (2028-2029) - Berry Hill"/>
        <s v="Upgrade Drainage to Stop Frost Heaving (2028) - Stoney Brook, Springdale, Holyrood, Jackson's Arm, Buchan's Terminal Stations"/>
        <s v="Transmission In-Service Failures (2028)"/>
        <s v="Wood Pole Line Management (2028)"/>
        <s v="Upgrade Worst-Performing Distribution Feeders (2028-2029)"/>
        <s v="Provide Service Extensions (2028)"/>
        <s v="Distribution System In-Service Failures, Miscellaneous Upgrades and Street Lights (2028)"/>
        <s v="Renew Distribution Feeders (2028-2029) "/>
        <s v="Distribution Equipment SCADA Additions (2028-2029) "/>
        <s v="Diesel Genset Replacement (2028) - Makkovik"/>
        <s v="Diesel Genset Replacement (2028) - Cartwright"/>
        <s v="Replace Diesel Gensets (2028)"/>
        <s v="Overhaul Diesel Units (2028)"/>
        <s v="Diesel In-Service Failures (2028)"/>
        <s v="Additions for Load Growth - Isolated Generation Stations (2028)"/>
        <s v="Upgrade Property (2028)"/>
        <s v="Purchase Meters and Metering Equipment (2028)"/>
        <s v="Purchase Tools and Equipment Less than $50,000 (2028) - Central Region"/>
        <s v="Purchase Tools and Equipment Less than $50,000 (2028) - Northern Region"/>
        <s v="Purchase Tools and Equipment Less than $50,000 (2028) - Labrador Region"/>
        <s v="Replace Off Road Heavy-Duty Equipment (2028-2029)"/>
        <s v="Upgrade Energy Management System (2028)"/>
        <s v="Perform Software Upgrades and Minor Enhancements (2028)"/>
        <s v="Update Cyber Security Infrastructure (2028)"/>
        <s v="Purchase Personal Computers (2028)"/>
        <s v="Replace Peripheral Infrastructure (2028) "/>
        <s v="Upgrade Core OT Infrastructure (2028)"/>
        <s v="Telecommunications In-Service Failure (2028)"/>
        <s v="Purchase Mobile Devices (2028)"/>
        <s v="Install CCTV Cameras (2028)"/>
        <s v="Purchase Tools and Equipment Less than $50,000 (2028) - Telecontrol"/>
        <s v="Replace 48 V Battery Banks and Chargers (2028)"/>
        <s v="Replace Network Communications Equipment (2028)"/>
        <s v="Minor Telecommunications Enhancement (2028)"/>
        <s v="Upgrade Remote Terminal Units (2028)"/>
        <s v="Replace Light- and Heavy-Duty Vehicles (2028-2029)"/>
        <s v="Replace Mobile Equipment (2028)"/>
        <s v="Purchase Furniture &amp; Equipment Less Than $50,000 (2028)"/>
        <s v="Remove Safety Hazards (2028)"/>
        <s v="Replace Fuel Tank, Lines, Pumps and Associated Hardware"/>
        <s v="Replace Generators and Associated Switchgear"/>
        <s v="Replace Multi-Stack Chiller Level 1 Mechanical Room"/>
        <s v="Allowance for Unforeseen Items (2028)"/>
        <s v="Replace FOWI pumps - Holyrood Gas Turbine"/>
        <s v="Install Water Wash Skid - Holyrood Gas Turbine"/>
        <s v="Upgrade Public Safety Around Dams and Waterways (2024)"/>
        <s v="Install Automated Fuel Monitoring System West Salmon Spillway (2025) - Upper Salmon"/>
        <s v="Install Automated Fuel Monitoring System North salmon Spillway (2025) - Upper Salmon"/>
        <s v="Install Remote Crane Pendant (2025) - Upper Salmon"/>
        <s v="Replace Underground Oily Water Separator (2025) - Bay d'Espoir"/>
        <s v="Steel Liner and Bifurcation Condition Assessment (2025) - Cat Arm"/>
        <s v="Replace Guide Bearing Segments and Install High-Pressure Lift System Units 1 to 6 (2026-2027) - Bay d'Espoir"/>
        <s v="Refurbish Mechanical Governors (2027–2028) - Bay d'Espoir"/>
        <s v="Replace Station Service Transformer 2 (2024-2025) - Bay d'Espoir"/>
        <s v="Replace Station Cooling Water Piping, Valves, and Controls (2024) - Upper Salmon"/>
        <s v="Overhaul Fuel Oil Storage Tank #3 "/>
        <s v="Upgrade Generator Protection Unit 1 and Unit 2"/>
        <s v="Apply Protective Coating on Concrete Stacks"/>
        <s v="Upgrade Turbine Supervisory Instrumentation  - Holyrood (cancel)"/>
        <s v="Upgrade Ambient Monitoring Stations (2024-2025) - Holyrood"/>
        <s v="Renew Circuit Breakers (2027-2028)"/>
        <s v="Upgrade Transformer Paralleling (2024-2025) - Holyrood T5 &amp; T10"/>
        <s v="Upgrade Work (2026-2031) - L23 and L24"/>
        <s v="Upgrade Work (2027-2028) - TL202 "/>
        <s v="Upgrade Work (2027-2030) - TL204"/>
        <s v="Upgrade Work (2027-2031) - TL212  "/>
        <s v="Upgrade Work (2028-2031) - TL205"/>
        <s v="Upgrade Work (2028-2031) - TL211  "/>
        <s v="Upgrade Work (2028-2032) - TL214  "/>
        <s v="Upgrade Work (2027-2031) - TL228  "/>
        <s v="Upgrade Work (2029-2033) - TL206 "/>
        <s v="Upgrade Work (2029-2030) - TL208  "/>
        <s v="Upgrade Work"/>
        <s v="Install Recloser Remote Control (2025-2026) - Various"/>
        <s v="Implement Geographical Information System (2025-2026)"/>
        <s v="Install Recloser Remote Control (2024-2025)"/>
        <s v="Replace Poles and Replace #4 Copper Wire Primary "/>
        <s v="Replace Diesel Genset (2026)"/>
        <s v="Replace Diesel Genset (2027)"/>
        <s v="Replace Diesel Gensets (2026)"/>
        <s v="Replace Diesel Gensets (2027)"/>
        <s v="Replace Diesel Plant (2025-2026) - Paradise River"/>
        <s v="Additions for Load Growth - Isolated Generation Stations (2024)"/>
        <s v="Upgrade Line Depots (2026-2027)"/>
        <s v="Upgrade Line Depots (2027-2028)"/>
        <s v="Replace Back Hoe Unit 9813 (2024) - Holyrood"/>
        <s v="Purchase and Install Accomodations Trailer - Postville"/>
        <s v="Replace/Upgrade Motor Control Centre Building Power Service (2027)"/>
        <s v="Upgrade Septic System (2025)"/>
        <s v="Replace Parking Lot Lighting and Fixtures (2024) - Hydro Place "/>
        <s v="Resurface Access Road from St. Albans to Upper Salmon and West Salmon Spillway (2027) - Upper Salmon"/>
        <s v="Replace Low Pressure Compressor, Piping and Controls - HLK "/>
        <s v="Refurbish Mechanical Governors - BDE "/>
        <s v="Penstock Refurbishment - BDE3 - new Sept 2"/>
        <s v="Refurbish Spillway (2028-2029) - North Salmon"/>
        <s v="PRV-Replace Accomodation Facility"/>
        <s v="BDE - Road  Refurbishment from Granite to Burnt Dam"/>
        <s v="Refurbish Mechanical Governors (2027) - BDE - (From 2025)"/>
        <s v="Install Plant Heating (2024-2025) - Holyrood"/>
        <s v="Install Plant Heating Interim Solution"/>
        <s v="Replace Electrical Distribution System (2025-2027) - Holyrood"/>
        <s v="Upgrade Water Treatment Plant and Waste Water Treatment Plant (2025) - Holyrood"/>
        <s v="Upgrade Black Start Diesel Cables (2025) - Holyrood"/>
        <s v="Inspect and Upgrade Light Oil System - Holyrood (2025-2026)"/>
        <s v="Upgrade Control Room Fire Rating (2025)"/>
        <s v="Install Energy Efficient High Bay and Exterior Lighting (2025-2026) - Holyrood "/>
        <s v="Upgrade Unit 3 Breeching - Re-insulate Exterior"/>
        <s v="Upgrade Vibration Monitoring Equipment Unit 3 Generator (2025)"/>
        <s v="Upgrade DCS - Unit 1, Unit 2, Unit 3 Boiler (2025-2026) - Holyrood "/>
        <s v="Install New Oil Systems Unit 3 (2027-2028) - Holyrood "/>
        <s v="Revisit Condition Assessment - Level 1"/>
        <s v="Upgrade Powerhouse Doors, Siding and Roofing"/>
        <s v="Upgrade Property (2024) - St. Anthony (added to another project)"/>
        <s v="Replace Security Gate Controls (2027)"/>
        <s v="Replace Emergency Power Transfer Switch System"/>
        <m/>
      </sharedItems>
    </cacheField>
    <cacheField name="Composite Class" numFmtId="0">
      <sharedItems containsNonDate="0" containsString="0" containsBlank="1"/>
    </cacheField>
    <cacheField name="Depreciation Class" numFmtId="0">
      <sharedItems containsNonDate="0" containsString="0" containsBlank="1"/>
    </cacheField>
    <cacheField name="Customer" numFmtId="0">
      <sharedItems containsNonDate="0" containsString="0" containsBlank="1"/>
    </cacheField>
    <cacheField name="System" numFmtId="0">
      <sharedItems containsNonDate="0" containsString="0" containsBlank="1"/>
    </cacheField>
    <cacheField name="Function" numFmtId="0">
      <sharedItems containsNonDate="0" containsString="0" containsBlank="1"/>
    </cacheField>
    <cacheField name="Range" numFmtId="0">
      <sharedItems containsBlank="1" count="5">
        <s v="Over $5 Million"/>
        <s v="$1 Million to $5 Million"/>
        <s v="$750,000 to $1 Million"/>
        <s v="Under $750,000"/>
        <m/>
      </sharedItems>
    </cacheField>
    <cacheField name="Prior Years" numFmtId="0">
      <sharedItems containsString="0" containsBlank="1" containsNumber="1" minValue="0" maxValue="9945.2000000000007"/>
    </cacheField>
    <cacheField name="CY" numFmtId="0">
      <sharedItems containsString="0" containsBlank="1" containsNumber="1" minValue="0" maxValue="17812"/>
    </cacheField>
    <cacheField name="CY+1" numFmtId="0">
      <sharedItems containsString="0" containsBlank="1" containsNumber="1" minValue="0" maxValue="40116.300000000003"/>
    </cacheField>
    <cacheField name="CY+2" numFmtId="0">
      <sharedItems containsString="0" containsBlank="1" containsNumber="1" minValue="7.1" maxValue="23327.599999999999"/>
    </cacheField>
    <cacheField name="CY+3" numFmtId="0">
      <sharedItems containsString="0" containsBlank="1" containsNumber="1" minValue="20" maxValue="24595"/>
    </cacheField>
    <cacheField name="CY+4" numFmtId="0">
      <sharedItems containsString="0" containsBlank="1" containsNumber="1" minValue="20" maxValue="36233"/>
    </cacheField>
    <cacheField name="Total new" numFmtId="0">
      <sharedItems containsString="0" containsBlank="1" containsNumber="1" minValue="0" maxValue="84560.2"/>
    </cacheField>
    <cacheField name="Total With Prior Year" numFmtId="164">
      <sharedItems containsSemiMixedTypes="0" containsString="0" containsNumber="1" minValue="0" maxValue="86395.199999999997"/>
    </cacheField>
    <cacheField name="Future Year" numFmtId="38">
      <sharedItems containsString="0" containsBlank="1" containsNumber="1" minValue="0" maxValue="66748.2"/>
    </cacheField>
    <cacheField name="Over 750" numFmtId="0">
      <sharedItems containsBlank="1"/>
    </cacheField>
    <cacheField name="Year Rank" numFmtId="0">
      <sharedItems containsString="0" containsBlank="1" containsNumber="1" containsInteger="1" minValue="0" maxValue="10"/>
    </cacheField>
    <cacheField name="Order Expenditure" numFmtId="0">
      <sharedItems containsNonDate="0" containsString="0" containsBlank="1"/>
    </cacheField>
    <cacheField name="Year 1 Expenditure" numFmtId="0">
      <sharedItems containsString="0" containsBlank="1" containsNumber="1" minValue="0" maxValue="11444.7"/>
    </cacheField>
    <cacheField name="Order" numFmtId="0">
      <sharedItems containsString="0" containsBlank="1" containsNumber="1" minValue="0" maxValue="10.3017679"/>
    </cacheField>
    <cacheField name="5 Year Pla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39">
  <r>
    <x v="0"/>
    <x v="0"/>
    <m/>
    <x v="0"/>
    <m/>
    <x v="0"/>
    <x v="0"/>
    <x v="0"/>
    <x v="0"/>
    <x v="0"/>
    <x v="0"/>
    <s v="P144"/>
    <x v="0"/>
    <m/>
    <m/>
    <m/>
    <m/>
    <m/>
    <x v="0"/>
    <n v="9945.2000000000007"/>
    <n v="2781.6"/>
    <n v="4952.2"/>
    <m/>
    <m/>
    <m/>
    <n v="7733.7999999999993"/>
    <n v="17679"/>
    <n v="4952.2"/>
    <s v="Yes"/>
    <n v="10"/>
    <m/>
    <n v="9945.2000000000007"/>
    <n v="10.3017679"/>
    <s v="Yes"/>
  </r>
  <r>
    <x v="1"/>
    <x v="1"/>
    <m/>
    <x v="0"/>
    <m/>
    <x v="1"/>
    <x v="0"/>
    <x v="0"/>
    <x v="0"/>
    <x v="0"/>
    <x v="0"/>
    <s v="P202"/>
    <x v="1"/>
    <m/>
    <m/>
    <m/>
    <m/>
    <m/>
    <x v="0"/>
    <n v="8870.1"/>
    <n v="3808"/>
    <m/>
    <m/>
    <m/>
    <m/>
    <n v="3808"/>
    <n v="12678.1"/>
    <n v="0"/>
    <s v="Yes"/>
    <n v="10"/>
    <m/>
    <n v="8870.1"/>
    <n v="10.201267809999999"/>
    <s v="Yes"/>
  </r>
  <r>
    <x v="1"/>
    <x v="1"/>
    <m/>
    <x v="0"/>
    <m/>
    <x v="1"/>
    <x v="0"/>
    <x v="0"/>
    <x v="0"/>
    <x v="0"/>
    <x v="0"/>
    <s v="P184"/>
    <x v="2"/>
    <m/>
    <m/>
    <m/>
    <m/>
    <m/>
    <x v="0"/>
    <n v="7439.7"/>
    <n v="2739.9"/>
    <n v="514.5"/>
    <m/>
    <m/>
    <m/>
    <n v="3254.4"/>
    <n v="10694.1"/>
    <n v="514.5"/>
    <s v="Yes"/>
    <n v="10"/>
    <m/>
    <n v="7439.7"/>
    <n v="10.30106941"/>
    <s v="Yes"/>
  </r>
  <r>
    <x v="1"/>
    <x v="2"/>
    <m/>
    <x v="0"/>
    <m/>
    <x v="0"/>
    <x v="1"/>
    <x v="1"/>
    <x v="0"/>
    <x v="1"/>
    <x v="0"/>
    <s v="P461"/>
    <x v="3"/>
    <m/>
    <m/>
    <m/>
    <m/>
    <m/>
    <x v="1"/>
    <n v="1980.8"/>
    <m/>
    <m/>
    <m/>
    <m/>
    <m/>
    <n v="0"/>
    <n v="1980.8"/>
    <n v="0"/>
    <s v="Yes"/>
    <n v="9"/>
    <m/>
    <n v="1980.8"/>
    <n v="9.1001980800000002"/>
    <s v="No"/>
  </r>
  <r>
    <x v="1"/>
    <x v="2"/>
    <m/>
    <x v="0"/>
    <m/>
    <x v="0"/>
    <x v="1"/>
    <x v="1"/>
    <x v="0"/>
    <x v="0"/>
    <x v="0"/>
    <s v="P474"/>
    <x v="4"/>
    <m/>
    <m/>
    <m/>
    <m/>
    <m/>
    <x v="1"/>
    <n v="2853.1"/>
    <n v="210.2"/>
    <m/>
    <m/>
    <m/>
    <m/>
    <n v="210.2"/>
    <n v="3063.2999999999997"/>
    <n v="0"/>
    <s v="Yes"/>
    <n v="9"/>
    <m/>
    <n v="2853.1"/>
    <n v="9.2003063300000001"/>
    <s v="Yes"/>
  </r>
  <r>
    <x v="1"/>
    <x v="3"/>
    <m/>
    <x v="0"/>
    <m/>
    <x v="2"/>
    <x v="1"/>
    <x v="1"/>
    <x v="0"/>
    <x v="0"/>
    <x v="0"/>
    <s v="P514"/>
    <x v="5"/>
    <m/>
    <m/>
    <m/>
    <m/>
    <m/>
    <x v="0"/>
    <n v="4881.2000000000007"/>
    <n v="994.6"/>
    <m/>
    <m/>
    <m/>
    <m/>
    <n v="994.6"/>
    <n v="5875.8000000000011"/>
    <n v="0"/>
    <s v="Yes"/>
    <n v="9"/>
    <m/>
    <n v="4881.2000000000007"/>
    <n v="9.2005875800000005"/>
    <s v="Yes"/>
  </r>
  <r>
    <x v="1"/>
    <x v="4"/>
    <m/>
    <x v="0"/>
    <m/>
    <x v="3"/>
    <x v="1"/>
    <x v="1"/>
    <x v="0"/>
    <x v="0"/>
    <x v="0"/>
    <s v="P484"/>
    <x v="6"/>
    <m/>
    <m/>
    <m/>
    <m/>
    <m/>
    <x v="1"/>
    <n v="1286.1000000000001"/>
    <n v="67.8"/>
    <m/>
    <m/>
    <m/>
    <m/>
    <n v="67.8"/>
    <n v="1353.9"/>
    <n v="0"/>
    <s v="Yes"/>
    <n v="9"/>
    <m/>
    <n v="1286.1000000000001"/>
    <n v="9.2001353899999998"/>
    <s v="Yes"/>
  </r>
  <r>
    <x v="1"/>
    <x v="4"/>
    <m/>
    <x v="0"/>
    <m/>
    <x v="3"/>
    <x v="1"/>
    <x v="1"/>
    <x v="0"/>
    <x v="0"/>
    <x v="0"/>
    <s v="P485"/>
    <x v="7"/>
    <m/>
    <m/>
    <m/>
    <m/>
    <m/>
    <x v="2"/>
    <n v="719.19999999999993"/>
    <n v="38.799999999999997"/>
    <m/>
    <m/>
    <m/>
    <m/>
    <n v="38.799999999999997"/>
    <n v="757.99999999999989"/>
    <n v="0"/>
    <s v="Yes"/>
    <n v="9"/>
    <m/>
    <n v="719.19999999999993"/>
    <n v="9.2000758000000005"/>
    <s v="Yes"/>
  </r>
  <r>
    <x v="2"/>
    <x v="5"/>
    <m/>
    <x v="0"/>
    <m/>
    <x v="3"/>
    <x v="1"/>
    <x v="1"/>
    <x v="0"/>
    <x v="0"/>
    <x v="0"/>
    <s v="P318"/>
    <x v="8"/>
    <m/>
    <m/>
    <m/>
    <m/>
    <m/>
    <x v="1"/>
    <n v="1162.2"/>
    <n v="2319.6"/>
    <m/>
    <m/>
    <m/>
    <m/>
    <n v="2319.6"/>
    <n v="3481.8"/>
    <n v="0"/>
    <s v="Yes"/>
    <n v="9"/>
    <m/>
    <n v="1162.2"/>
    <n v="9.2003481800000007"/>
    <s v="Yes"/>
  </r>
  <r>
    <x v="0"/>
    <x v="0"/>
    <s v="Major Project"/>
    <x v="0"/>
    <m/>
    <x v="0"/>
    <x v="2"/>
    <x v="2"/>
    <x v="0"/>
    <x v="0"/>
    <x v="1"/>
    <s v="P717/P874"/>
    <x v="9"/>
    <m/>
    <m/>
    <m/>
    <m/>
    <m/>
    <x v="0"/>
    <n v="2105"/>
    <n v="13172.6"/>
    <n v="35329.1"/>
    <m/>
    <m/>
    <m/>
    <n v="48501.7"/>
    <n v="50606.7"/>
    <n v="35329.1"/>
    <s v="Yes"/>
    <n v="8"/>
    <m/>
    <n v="2105"/>
    <n v="8.3050606699999996"/>
    <s v="Yes"/>
  </r>
  <r>
    <x v="0"/>
    <x v="0"/>
    <s v="Project"/>
    <x v="0"/>
    <m/>
    <x v="0"/>
    <x v="2"/>
    <x v="2"/>
    <x v="0"/>
    <x v="0"/>
    <x v="0"/>
    <s v="P612"/>
    <x v="10"/>
    <m/>
    <m/>
    <m/>
    <m/>
    <m/>
    <x v="1"/>
    <n v="298"/>
    <n v="728.3"/>
    <m/>
    <m/>
    <m/>
    <m/>
    <n v="728.3"/>
    <n v="1026.3"/>
    <n v="0"/>
    <s v="Yes"/>
    <n v="8"/>
    <m/>
    <n v="298"/>
    <n v="8.2001026299999999"/>
    <s v="Yes"/>
  </r>
  <r>
    <x v="0"/>
    <x v="0"/>
    <s v="Project"/>
    <x v="0"/>
    <m/>
    <x v="3"/>
    <x v="2"/>
    <x v="2"/>
    <x v="0"/>
    <x v="0"/>
    <x v="0"/>
    <s v="P596"/>
    <x v="11"/>
    <m/>
    <m/>
    <m/>
    <m/>
    <m/>
    <x v="3"/>
    <n v="161"/>
    <n v="504.9"/>
    <m/>
    <m/>
    <m/>
    <m/>
    <n v="504.9"/>
    <n v="665.9"/>
    <n v="0"/>
    <s v="No"/>
    <n v="8"/>
    <m/>
    <n v="161"/>
    <n v="8.2000665900000005"/>
    <s v="Yes"/>
  </r>
  <r>
    <x v="0"/>
    <x v="0"/>
    <s v="Project"/>
    <x v="0"/>
    <m/>
    <x v="0"/>
    <x v="2"/>
    <x v="2"/>
    <x v="0"/>
    <x v="0"/>
    <x v="0"/>
    <s v="P590"/>
    <x v="12"/>
    <m/>
    <m/>
    <m/>
    <m/>
    <m/>
    <x v="1"/>
    <n v="328.3"/>
    <n v="2500"/>
    <m/>
    <m/>
    <m/>
    <m/>
    <n v="2500"/>
    <n v="2828.3"/>
    <n v="0"/>
    <s v="Yes"/>
    <n v="8"/>
    <m/>
    <n v="328.3"/>
    <n v="8.2002828300000008"/>
    <s v="Yes"/>
  </r>
  <r>
    <x v="0"/>
    <x v="0"/>
    <s v="Project"/>
    <x v="0"/>
    <m/>
    <x v="0"/>
    <x v="2"/>
    <x v="2"/>
    <x v="0"/>
    <x v="0"/>
    <x v="0"/>
    <s v="P631"/>
    <x v="13"/>
    <m/>
    <m/>
    <m/>
    <m/>
    <m/>
    <x v="1"/>
    <n v="591.79999999999995"/>
    <n v="976.7"/>
    <m/>
    <m/>
    <m/>
    <m/>
    <n v="976.7"/>
    <n v="1568.5"/>
    <n v="0"/>
    <s v="Yes"/>
    <n v="8"/>
    <m/>
    <n v="591.79999999999995"/>
    <n v="8.2001568500000008"/>
    <s v="Yes"/>
  </r>
  <r>
    <x v="0"/>
    <x v="6"/>
    <s v="Project"/>
    <x v="0"/>
    <m/>
    <x v="0"/>
    <x v="2"/>
    <x v="2"/>
    <x v="0"/>
    <x v="0"/>
    <x v="1"/>
    <s v="P812"/>
    <x v="14"/>
    <m/>
    <m/>
    <m/>
    <m/>
    <m/>
    <x v="0"/>
    <n v="3596.5"/>
    <n v="2812.2"/>
    <m/>
    <m/>
    <m/>
    <m/>
    <n v="2812.2"/>
    <n v="6408.7"/>
    <n v="0"/>
    <s v="Yes"/>
    <n v="8"/>
    <m/>
    <n v="3596.5"/>
    <n v="8.2006408700000009"/>
    <s v="Yes"/>
  </r>
  <r>
    <x v="0"/>
    <x v="7"/>
    <s v="Project"/>
    <x v="0"/>
    <m/>
    <x v="0"/>
    <x v="2"/>
    <x v="2"/>
    <x v="0"/>
    <x v="0"/>
    <x v="0"/>
    <s v="P662"/>
    <x v="15"/>
    <m/>
    <m/>
    <m/>
    <m/>
    <m/>
    <x v="3"/>
    <n v="138.5"/>
    <n v="262.10000000000002"/>
    <m/>
    <m/>
    <m/>
    <m/>
    <n v="262.10000000000002"/>
    <n v="400.6"/>
    <n v="0"/>
    <s v="No"/>
    <n v="8"/>
    <m/>
    <n v="138.5"/>
    <n v="8.2000400599999992"/>
    <s v="Yes"/>
  </r>
  <r>
    <x v="1"/>
    <x v="1"/>
    <s v="Program"/>
    <x v="1"/>
    <m/>
    <x v="0"/>
    <x v="2"/>
    <x v="2"/>
    <x v="0"/>
    <x v="0"/>
    <x v="0"/>
    <s v="P602, P604, P620, P640, P652"/>
    <x v="16"/>
    <m/>
    <m/>
    <m/>
    <m/>
    <m/>
    <x v="0"/>
    <n v="1733.7"/>
    <n v="5584.5"/>
    <m/>
    <m/>
    <m/>
    <m/>
    <n v="5584.5"/>
    <n v="7318.2"/>
    <n v="0"/>
    <s v="Yes"/>
    <n v="8"/>
    <m/>
    <n v="1733.7"/>
    <n v="8.2007318199999997"/>
    <s v="Yes"/>
  </r>
  <r>
    <x v="1"/>
    <x v="1"/>
    <s v="Program"/>
    <x v="2"/>
    <m/>
    <x v="0"/>
    <x v="2"/>
    <x v="2"/>
    <x v="0"/>
    <x v="0"/>
    <x v="0"/>
    <s v="P597"/>
    <x v="17"/>
    <m/>
    <m/>
    <m/>
    <m/>
    <m/>
    <x v="1"/>
    <n v="577.20000000000005"/>
    <n v="516.1"/>
    <m/>
    <m/>
    <m/>
    <m/>
    <n v="516.1"/>
    <n v="1093.3000000000002"/>
    <n v="0"/>
    <s v="Yes"/>
    <n v="8"/>
    <m/>
    <n v="577.20000000000005"/>
    <n v="8.2001093300000001"/>
    <s v="Yes"/>
  </r>
  <r>
    <x v="1"/>
    <x v="1"/>
    <s v="Program"/>
    <x v="2"/>
    <m/>
    <x v="0"/>
    <x v="2"/>
    <x v="2"/>
    <x v="0"/>
    <x v="0"/>
    <x v="0"/>
    <s v="P619"/>
    <x v="18"/>
    <m/>
    <m/>
    <m/>
    <m/>
    <m/>
    <x v="1"/>
    <n v="216.9"/>
    <n v="3595.1"/>
    <m/>
    <m/>
    <m/>
    <m/>
    <n v="3595.1"/>
    <n v="3812"/>
    <n v="0"/>
    <s v="Yes"/>
    <n v="8"/>
    <m/>
    <n v="216.9"/>
    <n v="8.2003812000000007"/>
    <s v="Yes"/>
  </r>
  <r>
    <x v="1"/>
    <x v="1"/>
    <s v="Program"/>
    <x v="3"/>
    <m/>
    <x v="0"/>
    <x v="2"/>
    <x v="2"/>
    <x v="0"/>
    <x v="0"/>
    <x v="0"/>
    <s v="P604"/>
    <x v="19"/>
    <m/>
    <m/>
    <m/>
    <m/>
    <m/>
    <x v="3"/>
    <n v="127"/>
    <n v="381.2"/>
    <m/>
    <m/>
    <m/>
    <m/>
    <n v="381.2"/>
    <n v="508.2"/>
    <n v="0"/>
    <s v="No"/>
    <n v="8"/>
    <m/>
    <n v="127"/>
    <n v="8.2000508199999995"/>
    <s v="Yes"/>
  </r>
  <r>
    <x v="1"/>
    <x v="1"/>
    <s v="Program"/>
    <x v="3"/>
    <m/>
    <x v="0"/>
    <x v="2"/>
    <x v="2"/>
    <x v="0"/>
    <x v="0"/>
    <x v="0"/>
    <s v="P620"/>
    <x v="20"/>
    <m/>
    <m/>
    <m/>
    <m/>
    <m/>
    <x v="1"/>
    <n v="625.20000000000005"/>
    <n v="1334.5"/>
    <m/>
    <m/>
    <m/>
    <m/>
    <n v="1334.5"/>
    <n v="1959.7"/>
    <n v="0"/>
    <s v="Yes"/>
    <n v="8"/>
    <m/>
    <n v="625.20000000000005"/>
    <n v="8.2001959699999993"/>
    <s v="Yes"/>
  </r>
  <r>
    <x v="1"/>
    <x v="1"/>
    <s v="Program"/>
    <x v="3"/>
    <m/>
    <x v="0"/>
    <x v="2"/>
    <x v="2"/>
    <x v="0"/>
    <x v="0"/>
    <x v="0"/>
    <s v="P602"/>
    <x v="21"/>
    <m/>
    <m/>
    <m/>
    <m/>
    <m/>
    <x v="3"/>
    <n v="128.69999999999999"/>
    <n v="524.1"/>
    <m/>
    <m/>
    <m/>
    <m/>
    <n v="524.1"/>
    <n v="652.79999999999995"/>
    <n v="0"/>
    <s v="No"/>
    <n v="8"/>
    <m/>
    <n v="128.69999999999999"/>
    <n v="8.2000652800000005"/>
    <s v="Yes"/>
  </r>
  <r>
    <x v="1"/>
    <x v="1"/>
    <s v="Program"/>
    <x v="3"/>
    <m/>
    <x v="0"/>
    <x v="2"/>
    <x v="2"/>
    <x v="0"/>
    <x v="0"/>
    <x v="0"/>
    <s v="P652"/>
    <x v="22"/>
    <m/>
    <m/>
    <m/>
    <m/>
    <m/>
    <x v="1"/>
    <n v="718.1"/>
    <n v="3261.2"/>
    <m/>
    <m/>
    <m/>
    <m/>
    <n v="3261.2"/>
    <n v="3979.2999999999997"/>
    <n v="0"/>
    <s v="Yes"/>
    <n v="8"/>
    <m/>
    <n v="718.1"/>
    <n v="8.2003979299999994"/>
    <s v="Yes"/>
  </r>
  <r>
    <x v="1"/>
    <x v="1"/>
    <s v="Program"/>
    <x v="3"/>
    <m/>
    <x v="0"/>
    <x v="2"/>
    <x v="2"/>
    <x v="0"/>
    <x v="0"/>
    <x v="0"/>
    <s v="P640"/>
    <x v="23"/>
    <m/>
    <m/>
    <m/>
    <m/>
    <m/>
    <x v="3"/>
    <n v="134.69999999999999"/>
    <n v="83.5"/>
    <m/>
    <m/>
    <m/>
    <m/>
    <n v="83.5"/>
    <n v="218.2"/>
    <n v="0"/>
    <s v="No"/>
    <n v="8"/>
    <m/>
    <n v="134.69999999999999"/>
    <n v="8.2000218199999999"/>
    <s v="Yes"/>
  </r>
  <r>
    <x v="1"/>
    <x v="1"/>
    <s v="Project"/>
    <x v="0"/>
    <m/>
    <x v="0"/>
    <x v="2"/>
    <x v="2"/>
    <x v="0"/>
    <x v="0"/>
    <x v="0"/>
    <s v="P647"/>
    <x v="24"/>
    <m/>
    <m/>
    <m/>
    <m/>
    <m/>
    <x v="3"/>
    <n v="61.2"/>
    <n v="104.8"/>
    <m/>
    <m/>
    <m/>
    <m/>
    <n v="104.8"/>
    <n v="166"/>
    <n v="0"/>
    <s v="No"/>
    <n v="8"/>
    <m/>
    <n v="61.2"/>
    <n v="8.2000165999999997"/>
    <s v="Yes"/>
  </r>
  <r>
    <x v="1"/>
    <x v="1"/>
    <s v="Project"/>
    <x v="0"/>
    <m/>
    <x v="0"/>
    <x v="2"/>
    <x v="2"/>
    <x v="0"/>
    <x v="0"/>
    <x v="0"/>
    <s v="P632"/>
    <x v="25"/>
    <m/>
    <m/>
    <m/>
    <m/>
    <m/>
    <x v="3"/>
    <n v="73.5"/>
    <n v="216.2"/>
    <m/>
    <m/>
    <m/>
    <m/>
    <n v="216.2"/>
    <n v="289.7"/>
    <n v="0"/>
    <s v="No"/>
    <n v="8"/>
    <m/>
    <n v="73.5"/>
    <n v="8.20002897"/>
    <s v="Yes"/>
  </r>
  <r>
    <x v="1"/>
    <x v="1"/>
    <s v="Project"/>
    <x v="0"/>
    <m/>
    <x v="0"/>
    <x v="2"/>
    <x v="2"/>
    <x v="0"/>
    <x v="0"/>
    <x v="0"/>
    <s v="P591"/>
    <x v="26"/>
    <m/>
    <m/>
    <m/>
    <m/>
    <m/>
    <x v="3"/>
    <n v="81.599999999999994"/>
    <n v="149.6"/>
    <m/>
    <m/>
    <m/>
    <m/>
    <n v="149.6"/>
    <n v="231.2"/>
    <n v="0"/>
    <s v="No"/>
    <n v="8"/>
    <m/>
    <n v="81.599999999999994"/>
    <n v="8.2000231200000009"/>
    <s v="Yes"/>
  </r>
  <r>
    <x v="1"/>
    <x v="1"/>
    <s v="Project"/>
    <x v="0"/>
    <m/>
    <x v="3"/>
    <x v="2"/>
    <x v="2"/>
    <x v="0"/>
    <x v="0"/>
    <x v="0"/>
    <s v="P588"/>
    <x v="27"/>
    <m/>
    <m/>
    <m/>
    <m/>
    <m/>
    <x v="3"/>
    <n v="79.2"/>
    <n v="535.29999999999995"/>
    <m/>
    <m/>
    <m/>
    <m/>
    <n v="535.29999999999995"/>
    <n v="614.5"/>
    <n v="0"/>
    <s v="No"/>
    <n v="8"/>
    <m/>
    <n v="79.2"/>
    <n v="8.2000614499999998"/>
    <s v="Yes"/>
  </r>
  <r>
    <x v="1"/>
    <x v="1"/>
    <s v="Project"/>
    <x v="0"/>
    <m/>
    <x v="4"/>
    <x v="2"/>
    <x v="2"/>
    <x v="0"/>
    <x v="0"/>
    <x v="0"/>
    <s v="P603"/>
    <x v="28"/>
    <m/>
    <m/>
    <m/>
    <m/>
    <m/>
    <x v="2"/>
    <n v="323.3"/>
    <n v="594.1"/>
    <m/>
    <m/>
    <m/>
    <m/>
    <n v="594.1"/>
    <n v="917.40000000000009"/>
    <n v="0"/>
    <s v="Yes"/>
    <n v="8"/>
    <m/>
    <n v="323.3"/>
    <n v="8.2000917399999995"/>
    <s v="Yes"/>
  </r>
  <r>
    <x v="1"/>
    <x v="1"/>
    <s v="Project"/>
    <x v="0"/>
    <m/>
    <x v="1"/>
    <x v="2"/>
    <x v="2"/>
    <x v="0"/>
    <x v="0"/>
    <x v="0"/>
    <s v="P649"/>
    <x v="29"/>
    <m/>
    <m/>
    <m/>
    <m/>
    <m/>
    <x v="0"/>
    <n v="580"/>
    <n v="0"/>
    <n v="5436.1"/>
    <m/>
    <m/>
    <m/>
    <n v="5436.1"/>
    <n v="6016.1"/>
    <n v="5436.1"/>
    <s v="Yes"/>
    <n v="8"/>
    <m/>
    <n v="580"/>
    <n v="8.3006016099999993"/>
    <s v="Yes"/>
  </r>
  <r>
    <x v="1"/>
    <x v="1"/>
    <s v="Project"/>
    <x v="0"/>
    <m/>
    <x v="2"/>
    <x v="2"/>
    <x v="2"/>
    <x v="0"/>
    <x v="0"/>
    <x v="0"/>
    <s v="P594"/>
    <x v="30"/>
    <m/>
    <m/>
    <m/>
    <m/>
    <m/>
    <x v="3"/>
    <n v="155.1"/>
    <n v="426.5"/>
    <m/>
    <m/>
    <m/>
    <m/>
    <n v="426.5"/>
    <n v="581.6"/>
    <n v="0"/>
    <s v="No"/>
    <n v="8"/>
    <m/>
    <n v="155.1"/>
    <n v="8.2000581599999993"/>
    <s v="Yes"/>
  </r>
  <r>
    <x v="1"/>
    <x v="8"/>
    <s v="Program"/>
    <x v="2"/>
    <m/>
    <x v="2"/>
    <x v="2"/>
    <x v="2"/>
    <x v="0"/>
    <x v="0"/>
    <x v="0"/>
    <s v="P669"/>
    <x v="31"/>
    <m/>
    <m/>
    <m/>
    <m/>
    <m/>
    <x v="1"/>
    <n v="73.400000000000006"/>
    <n v="1372.6"/>
    <m/>
    <m/>
    <m/>
    <m/>
    <n v="1372.6"/>
    <n v="1446"/>
    <n v="0"/>
    <s v="Yes"/>
    <n v="8"/>
    <m/>
    <n v="73.400000000000006"/>
    <n v="8.2001445999999998"/>
    <s v="Yes"/>
  </r>
  <r>
    <x v="1"/>
    <x v="2"/>
    <s v="Major Project"/>
    <x v="0"/>
    <m/>
    <x v="2"/>
    <x v="2"/>
    <x v="2"/>
    <x v="0"/>
    <x v="0"/>
    <x v="1"/>
    <s v="P851"/>
    <x v="32"/>
    <m/>
    <m/>
    <m/>
    <m/>
    <m/>
    <x v="0"/>
    <n v="1835"/>
    <n v="17812"/>
    <n v="40116.300000000003"/>
    <n v="23327.599999999999"/>
    <n v="3304.3"/>
    <m/>
    <n v="84560.2"/>
    <n v="86395.199999999997"/>
    <n v="66748.2"/>
    <s v="Yes"/>
    <n v="8"/>
    <m/>
    <n v="1835"/>
    <n v="8.5086395199999991"/>
    <s v="Yes"/>
  </r>
  <r>
    <x v="1"/>
    <x v="2"/>
    <s v="Program"/>
    <x v="4"/>
    <m/>
    <x v="0"/>
    <x v="2"/>
    <x v="2"/>
    <x v="0"/>
    <x v="0"/>
    <x v="0"/>
    <s v="P610"/>
    <x v="33"/>
    <m/>
    <m/>
    <m/>
    <m/>
    <m/>
    <x v="1"/>
    <n v="819.1"/>
    <n v="174"/>
    <n v="1883.1"/>
    <n v="250"/>
    <m/>
    <m/>
    <n v="2307.1"/>
    <n v="3126.2"/>
    <n v="2133.1"/>
    <s v="Yes"/>
    <n v="8"/>
    <m/>
    <n v="819.1"/>
    <n v="8.4003126199999993"/>
    <s v="Yes"/>
  </r>
  <r>
    <x v="1"/>
    <x v="2"/>
    <s v="Program"/>
    <x v="1"/>
    <m/>
    <x v="0"/>
    <x v="2"/>
    <x v="2"/>
    <x v="0"/>
    <x v="0"/>
    <x v="0"/>
    <s v="P610, P614"/>
    <x v="34"/>
    <m/>
    <m/>
    <m/>
    <m/>
    <m/>
    <x v="1"/>
    <n v="819.1"/>
    <n v="174"/>
    <n v="1883.1"/>
    <n v="250"/>
    <m/>
    <m/>
    <n v="2307.1"/>
    <n v="3126.2"/>
    <n v="2133.1"/>
    <s v="Yes"/>
    <n v="8"/>
    <m/>
    <n v="819.1"/>
    <n v="8.4003126199999993"/>
    <s v="Yes"/>
  </r>
  <r>
    <x v="1"/>
    <x v="2"/>
    <s v="Project"/>
    <x v="0"/>
    <m/>
    <x v="3"/>
    <x v="2"/>
    <x v="2"/>
    <x v="0"/>
    <x v="0"/>
    <x v="0"/>
    <s v="P637"/>
    <x v="35"/>
    <m/>
    <m/>
    <m/>
    <m/>
    <m/>
    <x v="3"/>
    <n v="124.6"/>
    <n v="558.70000000000005"/>
    <m/>
    <m/>
    <m/>
    <m/>
    <n v="558.70000000000005"/>
    <n v="683.30000000000007"/>
    <n v="0"/>
    <s v="No"/>
    <n v="8"/>
    <m/>
    <n v="124.6"/>
    <n v="8.2000683300000006"/>
    <s v="Yes"/>
  </r>
  <r>
    <x v="1"/>
    <x v="2"/>
    <s v="Project"/>
    <x v="0"/>
    <m/>
    <x v="0"/>
    <x v="2"/>
    <x v="2"/>
    <x v="0"/>
    <x v="0"/>
    <x v="0"/>
    <s v="P615"/>
    <x v="36"/>
    <m/>
    <m/>
    <m/>
    <m/>
    <m/>
    <x v="3"/>
    <n v="127.4"/>
    <n v="593.70000000000005"/>
    <m/>
    <m/>
    <m/>
    <m/>
    <n v="593.70000000000005"/>
    <n v="721.1"/>
    <n v="0"/>
    <s v="No"/>
    <n v="8"/>
    <m/>
    <n v="127.4"/>
    <n v="8.2000721100000007"/>
    <s v="Yes"/>
  </r>
  <r>
    <x v="1"/>
    <x v="9"/>
    <s v="Project"/>
    <x v="0"/>
    <m/>
    <x v="3"/>
    <x v="2"/>
    <x v="2"/>
    <x v="0"/>
    <x v="0"/>
    <x v="0"/>
    <s v="P626"/>
    <x v="37"/>
    <m/>
    <m/>
    <m/>
    <m/>
    <m/>
    <x v="3"/>
    <n v="43.4"/>
    <n v="128.80000000000001"/>
    <m/>
    <m/>
    <m/>
    <m/>
    <n v="128.80000000000001"/>
    <n v="172.20000000000002"/>
    <n v="0"/>
    <s v="No"/>
    <n v="8"/>
    <m/>
    <n v="43.4"/>
    <n v="8.2000172199999994"/>
    <s v="Yes"/>
  </r>
  <r>
    <x v="1"/>
    <x v="9"/>
    <s v="Project"/>
    <x v="0"/>
    <m/>
    <x v="3"/>
    <x v="2"/>
    <x v="2"/>
    <x v="0"/>
    <x v="0"/>
    <x v="0"/>
    <s v="P663"/>
    <x v="38"/>
    <m/>
    <m/>
    <m/>
    <m/>
    <m/>
    <x v="1"/>
    <n v="353.7"/>
    <n v="2886.3"/>
    <m/>
    <m/>
    <m/>
    <m/>
    <n v="2886.3"/>
    <n v="3240"/>
    <n v="0"/>
    <s v="Yes"/>
    <n v="8"/>
    <m/>
    <n v="353.7"/>
    <n v="8.2003240000000002"/>
    <s v="Yes"/>
  </r>
  <r>
    <x v="1"/>
    <x v="9"/>
    <s v="Project"/>
    <x v="0"/>
    <m/>
    <x v="3"/>
    <x v="2"/>
    <x v="2"/>
    <x v="0"/>
    <x v="0"/>
    <x v="0"/>
    <s v="P668"/>
    <x v="39"/>
    <m/>
    <m/>
    <m/>
    <m/>
    <m/>
    <x v="1"/>
    <n v="168"/>
    <n v="1254.0999999999999"/>
    <n v="889.9"/>
    <m/>
    <m/>
    <m/>
    <n v="2144"/>
    <n v="2312"/>
    <n v="889.9"/>
    <s v="Yes"/>
    <n v="8"/>
    <m/>
    <n v="168"/>
    <n v="8.3002312000000007"/>
    <s v="Yes"/>
  </r>
  <r>
    <x v="1"/>
    <x v="4"/>
    <s v="Program"/>
    <x v="2"/>
    <m/>
    <x v="3"/>
    <x v="2"/>
    <x v="2"/>
    <x v="0"/>
    <x v="0"/>
    <x v="0"/>
    <s v="P656"/>
    <x v="40"/>
    <m/>
    <m/>
    <m/>
    <m/>
    <m/>
    <x v="3"/>
    <n v="541.20000000000005"/>
    <n v="187.3"/>
    <m/>
    <m/>
    <m/>
    <m/>
    <n v="187.3"/>
    <n v="728.5"/>
    <n v="0"/>
    <s v="No"/>
    <n v="8"/>
    <m/>
    <n v="541.20000000000005"/>
    <n v="8.2000728499999997"/>
    <s v="Yes"/>
  </r>
  <r>
    <x v="2"/>
    <x v="10"/>
    <s v="Project"/>
    <x v="0"/>
    <m/>
    <x v="0"/>
    <x v="2"/>
    <x v="2"/>
    <x v="0"/>
    <x v="0"/>
    <x v="0"/>
    <s v="P638"/>
    <x v="41"/>
    <m/>
    <m/>
    <m/>
    <m/>
    <m/>
    <x v="2"/>
    <n v="105.3"/>
    <n v="852.4"/>
    <m/>
    <m/>
    <m/>
    <m/>
    <n v="852.4"/>
    <n v="957.69999999999993"/>
    <n v="0"/>
    <s v="Yes"/>
    <n v="8"/>
    <m/>
    <n v="105.3"/>
    <n v="8.2000957700000008"/>
    <s v="Yes"/>
  </r>
  <r>
    <x v="2"/>
    <x v="5"/>
    <s v="Program"/>
    <x v="2"/>
    <m/>
    <x v="3"/>
    <x v="2"/>
    <x v="2"/>
    <x v="0"/>
    <x v="0"/>
    <x v="0"/>
    <s v="P665"/>
    <x v="42"/>
    <m/>
    <m/>
    <m/>
    <m/>
    <m/>
    <x v="1"/>
    <n v="1308.0999999999999"/>
    <n v="2584.6"/>
    <n v="473.3"/>
    <m/>
    <m/>
    <m/>
    <n v="3057.9"/>
    <n v="4366"/>
    <n v="473.3"/>
    <s v="Yes"/>
    <n v="8"/>
    <m/>
    <n v="1308.0999999999999"/>
    <n v="8.3004365999999994"/>
    <s v="Yes"/>
  </r>
  <r>
    <x v="2"/>
    <x v="5"/>
    <s v="Project"/>
    <x v="0"/>
    <m/>
    <x v="3"/>
    <x v="2"/>
    <x v="2"/>
    <x v="0"/>
    <x v="0"/>
    <x v="1"/>
    <m/>
    <x v="43"/>
    <m/>
    <m/>
    <m/>
    <m/>
    <m/>
    <x v="1"/>
    <n v="62.5"/>
    <n v="1766"/>
    <n v="231.3"/>
    <m/>
    <m/>
    <m/>
    <n v="1997.3"/>
    <n v="2059.8000000000002"/>
    <n v="231.3"/>
    <s v="Yes"/>
    <n v="8"/>
    <m/>
    <n v="62.5"/>
    <n v="8.3002059799999994"/>
    <s v="Yes"/>
  </r>
  <r>
    <x v="0"/>
    <x v="0"/>
    <s v="Program"/>
    <x v="5"/>
    <m/>
    <x v="0"/>
    <x v="3"/>
    <x v="3"/>
    <x v="1"/>
    <x v="1"/>
    <x v="0"/>
    <s v="P766"/>
    <x v="44"/>
    <m/>
    <m/>
    <m/>
    <m/>
    <m/>
    <x v="3"/>
    <m/>
    <n v="323.8"/>
    <m/>
    <m/>
    <m/>
    <m/>
    <n v="323.8"/>
    <n v="323.8"/>
    <n v="0"/>
    <s v="No"/>
    <n v="7"/>
    <m/>
    <n v="323.8"/>
    <n v="7.10003238"/>
    <s v="Yes"/>
  </r>
  <r>
    <x v="0"/>
    <x v="0"/>
    <s v="Program"/>
    <x v="1"/>
    <m/>
    <x v="0"/>
    <x v="3"/>
    <x v="3"/>
    <x v="1"/>
    <x v="1"/>
    <x v="0"/>
    <m/>
    <x v="45"/>
    <m/>
    <m/>
    <m/>
    <m/>
    <m/>
    <x v="3"/>
    <m/>
    <n v="323.8"/>
    <m/>
    <m/>
    <m/>
    <m/>
    <n v="323.8"/>
    <n v="323.8"/>
    <n v="0"/>
    <s v="No"/>
    <n v="7"/>
    <m/>
    <n v="323.8"/>
    <n v="7.10003238"/>
    <s v="Yes"/>
  </r>
  <r>
    <x v="0"/>
    <x v="0"/>
    <s v="Program"/>
    <x v="2"/>
    <m/>
    <x v="0"/>
    <x v="3"/>
    <x v="3"/>
    <x v="1"/>
    <x v="1"/>
    <x v="0"/>
    <s v="P761"/>
    <x v="46"/>
    <m/>
    <m/>
    <m/>
    <m/>
    <m/>
    <x v="1"/>
    <m/>
    <n v="1500"/>
    <m/>
    <m/>
    <m/>
    <m/>
    <n v="1500"/>
    <n v="1500"/>
    <n v="0"/>
    <s v="Yes"/>
    <n v="7"/>
    <m/>
    <n v="1500"/>
    <n v="7.1001500000000002"/>
    <s v="Yes"/>
  </r>
  <r>
    <x v="0"/>
    <x v="0"/>
    <s v="Program"/>
    <x v="2"/>
    <m/>
    <x v="0"/>
    <x v="3"/>
    <x v="3"/>
    <x v="1"/>
    <x v="1"/>
    <x v="0"/>
    <s v="P773"/>
    <x v="47"/>
    <m/>
    <m/>
    <m/>
    <m/>
    <m/>
    <x v="3"/>
    <m/>
    <n v="382.8"/>
    <m/>
    <m/>
    <m/>
    <m/>
    <n v="382.8"/>
    <n v="382.8"/>
    <n v="0"/>
    <s v="No"/>
    <n v="7"/>
    <m/>
    <n v="382.8"/>
    <n v="7.1000382799999997"/>
    <s v="Yes"/>
  </r>
  <r>
    <x v="0"/>
    <x v="0"/>
    <s v="Project"/>
    <x v="0"/>
    <m/>
    <x v="0"/>
    <x v="3"/>
    <x v="4"/>
    <x v="0"/>
    <x v="0"/>
    <x v="0"/>
    <s v="P824"/>
    <x v="48"/>
    <m/>
    <m/>
    <m/>
    <m/>
    <m/>
    <x v="3"/>
    <m/>
    <n v="160.19999999999999"/>
    <n v="191.2"/>
    <m/>
    <m/>
    <m/>
    <n v="351.4"/>
    <n v="351.4"/>
    <n v="191.2"/>
    <s v="No"/>
    <n v="7"/>
    <m/>
    <n v="160.19999999999999"/>
    <n v="7.2000351399999998"/>
    <s v="Yes"/>
  </r>
  <r>
    <x v="0"/>
    <x v="0"/>
    <s v="Project"/>
    <x v="0"/>
    <m/>
    <x v="0"/>
    <x v="3"/>
    <x v="4"/>
    <x v="0"/>
    <x v="0"/>
    <x v="0"/>
    <s v="P825"/>
    <x v="49"/>
    <m/>
    <m/>
    <m/>
    <m/>
    <m/>
    <x v="3"/>
    <m/>
    <n v="294.10000000000002"/>
    <n v="187.5"/>
    <m/>
    <m/>
    <m/>
    <n v="481.6"/>
    <n v="481.6"/>
    <n v="187.5"/>
    <s v="No"/>
    <n v="7"/>
    <m/>
    <n v="294.10000000000002"/>
    <n v="7.2000481599999997"/>
    <s v="Yes"/>
  </r>
  <r>
    <x v="0"/>
    <x v="0"/>
    <s v="Project"/>
    <x v="0"/>
    <m/>
    <x v="3"/>
    <x v="3"/>
    <x v="4"/>
    <x v="0"/>
    <x v="0"/>
    <x v="0"/>
    <s v="P799"/>
    <x v="50"/>
    <m/>
    <m/>
    <m/>
    <m/>
    <m/>
    <x v="1"/>
    <m/>
    <n v="140.19999999999999"/>
    <n v="1819.2"/>
    <m/>
    <m/>
    <m/>
    <n v="1959.4"/>
    <n v="1959.4"/>
    <n v="1819.2"/>
    <s v="Yes"/>
    <n v="7"/>
    <m/>
    <n v="140.19999999999999"/>
    <n v="7.2001959400000004"/>
    <s v="Yes"/>
  </r>
  <r>
    <x v="0"/>
    <x v="0"/>
    <s v="Project"/>
    <x v="0"/>
    <m/>
    <x v="3"/>
    <x v="3"/>
    <x v="4"/>
    <x v="0"/>
    <x v="0"/>
    <x v="0"/>
    <s v="P759"/>
    <x v="51"/>
    <m/>
    <m/>
    <m/>
    <m/>
    <m/>
    <x v="3"/>
    <m/>
    <n v="57.8"/>
    <n v="231.2"/>
    <m/>
    <m/>
    <m/>
    <n v="289"/>
    <n v="289"/>
    <n v="231.2"/>
    <s v="No"/>
    <n v="7"/>
    <m/>
    <n v="57.8"/>
    <n v="7.2000289000000004"/>
    <s v="Yes"/>
  </r>
  <r>
    <x v="0"/>
    <x v="0"/>
    <s v="Project"/>
    <x v="0"/>
    <m/>
    <x v="0"/>
    <x v="3"/>
    <x v="4"/>
    <x v="0"/>
    <x v="0"/>
    <x v="0"/>
    <s v="P795"/>
    <x v="52"/>
    <m/>
    <m/>
    <m/>
    <m/>
    <m/>
    <x v="1"/>
    <m/>
    <n v="276.10000000000002"/>
    <n v="2953.4"/>
    <m/>
    <m/>
    <m/>
    <n v="3229.5"/>
    <n v="3229.5"/>
    <n v="2953.4"/>
    <s v="Yes"/>
    <n v="7"/>
    <m/>
    <n v="276.10000000000002"/>
    <n v="7.2003229500000003"/>
    <s v="Yes"/>
  </r>
  <r>
    <x v="0"/>
    <x v="0"/>
    <s v="Project"/>
    <x v="0"/>
    <m/>
    <x v="0"/>
    <x v="3"/>
    <x v="3"/>
    <x v="1"/>
    <x v="1"/>
    <x v="0"/>
    <s v="P860"/>
    <x v="53"/>
    <m/>
    <m/>
    <m/>
    <m/>
    <m/>
    <x v="3"/>
    <m/>
    <n v="161.80000000000001"/>
    <m/>
    <m/>
    <m/>
    <m/>
    <n v="161.80000000000001"/>
    <n v="161.80000000000001"/>
    <n v="0"/>
    <s v="No"/>
    <n v="7"/>
    <m/>
    <n v="161.80000000000001"/>
    <n v="7.1000161799999999"/>
    <s v="Yes"/>
  </r>
  <r>
    <x v="0"/>
    <x v="0"/>
    <s v="Project"/>
    <x v="0"/>
    <m/>
    <x v="0"/>
    <x v="3"/>
    <x v="4"/>
    <x v="0"/>
    <x v="0"/>
    <x v="0"/>
    <s v="P782"/>
    <x v="54"/>
    <m/>
    <m/>
    <m/>
    <m/>
    <m/>
    <x v="1"/>
    <m/>
    <n v="175.8"/>
    <n v="2111.4"/>
    <m/>
    <m/>
    <m/>
    <n v="2287.2000000000003"/>
    <n v="2287.2000000000003"/>
    <n v="2111.4"/>
    <s v="Yes"/>
    <n v="7"/>
    <m/>
    <n v="175.8"/>
    <n v="7.2002287200000001"/>
    <s v="Yes"/>
  </r>
  <r>
    <x v="0"/>
    <x v="0"/>
    <s v="Project"/>
    <x v="0"/>
    <m/>
    <x v="0"/>
    <x v="3"/>
    <x v="4"/>
    <x v="0"/>
    <x v="0"/>
    <x v="0"/>
    <s v="P767"/>
    <x v="55"/>
    <m/>
    <m/>
    <m/>
    <m/>
    <m/>
    <x v="1"/>
    <m/>
    <n v="272.10000000000002"/>
    <n v="3071.9"/>
    <m/>
    <m/>
    <m/>
    <n v="3344"/>
    <n v="3344"/>
    <n v="3071.9"/>
    <s v="Yes"/>
    <n v="7"/>
    <m/>
    <n v="272.10000000000002"/>
    <n v="7.2003344"/>
    <s v="Yes"/>
  </r>
  <r>
    <x v="0"/>
    <x v="0"/>
    <s v="Project"/>
    <x v="0"/>
    <m/>
    <x v="2"/>
    <x v="3"/>
    <x v="3"/>
    <x v="1"/>
    <x v="1"/>
    <x v="0"/>
    <s v="P853"/>
    <x v="56"/>
    <m/>
    <m/>
    <m/>
    <m/>
    <m/>
    <x v="3"/>
    <m/>
    <n v="68.599999999999994"/>
    <m/>
    <m/>
    <m/>
    <m/>
    <n v="68.599999999999994"/>
    <n v="68.599999999999994"/>
    <n v="0"/>
    <s v="No"/>
    <n v="7"/>
    <m/>
    <n v="68.599999999999994"/>
    <n v="7.1000068599999997"/>
    <s v="Yes"/>
  </r>
  <r>
    <x v="0"/>
    <x v="6"/>
    <s v="Program"/>
    <x v="2"/>
    <m/>
    <x v="0"/>
    <x v="3"/>
    <x v="3"/>
    <x v="1"/>
    <x v="1"/>
    <x v="0"/>
    <s v="P780"/>
    <x v="57"/>
    <m/>
    <m/>
    <m/>
    <m/>
    <m/>
    <x v="1"/>
    <m/>
    <n v="3508.7"/>
    <m/>
    <m/>
    <m/>
    <m/>
    <n v="3508.7"/>
    <n v="3508.7"/>
    <n v="0"/>
    <s v="Yes"/>
    <n v="7"/>
    <m/>
    <n v="3508.7"/>
    <n v="7.1003508699999998"/>
    <s v="Yes"/>
  </r>
  <r>
    <x v="0"/>
    <x v="6"/>
    <s v="Program"/>
    <x v="2"/>
    <m/>
    <x v="0"/>
    <x v="3"/>
    <x v="3"/>
    <x v="1"/>
    <x v="1"/>
    <x v="0"/>
    <s v="P762"/>
    <x v="58"/>
    <m/>
    <m/>
    <m/>
    <m/>
    <m/>
    <x v="1"/>
    <m/>
    <n v="3957.8"/>
    <m/>
    <m/>
    <m/>
    <m/>
    <n v="3957.8"/>
    <n v="3957.8"/>
    <n v="0"/>
    <s v="Yes"/>
    <n v="7"/>
    <m/>
    <n v="3957.8"/>
    <n v="7.1003957800000004"/>
    <s v="Yes"/>
  </r>
  <r>
    <x v="0"/>
    <x v="6"/>
    <s v="Program"/>
    <x v="2"/>
    <m/>
    <x v="0"/>
    <x v="3"/>
    <x v="3"/>
    <x v="1"/>
    <x v="1"/>
    <x v="0"/>
    <s v="P802"/>
    <x v="59"/>
    <m/>
    <m/>
    <m/>
    <m/>
    <m/>
    <x v="0"/>
    <m/>
    <n v="5181.3999999999996"/>
    <m/>
    <m/>
    <m/>
    <m/>
    <n v="5181.3999999999996"/>
    <n v="5181.3999999999996"/>
    <n v="0"/>
    <s v="Yes"/>
    <n v="7"/>
    <m/>
    <n v="5181.3999999999996"/>
    <n v="7.1005181400000001"/>
    <s v="Yes"/>
  </r>
  <r>
    <x v="0"/>
    <x v="6"/>
    <s v="Program"/>
    <x v="2"/>
    <m/>
    <x v="0"/>
    <x v="3"/>
    <x v="3"/>
    <x v="1"/>
    <x v="1"/>
    <x v="0"/>
    <s v="P779"/>
    <x v="60"/>
    <m/>
    <m/>
    <m/>
    <m/>
    <m/>
    <x v="3"/>
    <m/>
    <n v="661"/>
    <m/>
    <m/>
    <m/>
    <m/>
    <n v="661"/>
    <n v="661"/>
    <n v="0"/>
    <s v="No"/>
    <n v="7"/>
    <m/>
    <n v="661"/>
    <n v="7.1000661000000003"/>
    <s v="Yes"/>
  </r>
  <r>
    <x v="0"/>
    <x v="6"/>
    <s v="Project"/>
    <x v="0"/>
    <m/>
    <x v="3"/>
    <x v="3"/>
    <x v="4"/>
    <x v="0"/>
    <x v="0"/>
    <x v="0"/>
    <s v="P857"/>
    <x v="61"/>
    <m/>
    <m/>
    <m/>
    <m/>
    <m/>
    <x v="1"/>
    <m/>
    <n v="156.19999999999999"/>
    <n v="1039.4000000000001"/>
    <m/>
    <m/>
    <m/>
    <n v="1195.6000000000001"/>
    <n v="1195.6000000000001"/>
    <n v="1039.4000000000001"/>
    <s v="Yes"/>
    <n v="7"/>
    <m/>
    <n v="156.19999999999999"/>
    <n v="7.2001195600000001"/>
    <s v="Yes"/>
  </r>
  <r>
    <x v="0"/>
    <x v="6"/>
    <s v="Project"/>
    <x v="0"/>
    <m/>
    <x v="0"/>
    <x v="3"/>
    <x v="3"/>
    <x v="1"/>
    <x v="1"/>
    <x v="0"/>
    <s v="P790"/>
    <x v="62"/>
    <m/>
    <m/>
    <m/>
    <m/>
    <m/>
    <x v="3"/>
    <m/>
    <n v="511"/>
    <m/>
    <m/>
    <m/>
    <m/>
    <n v="511"/>
    <n v="511"/>
    <n v="0"/>
    <s v="No"/>
    <n v="7"/>
    <m/>
    <n v="511"/>
    <n v="7.1000510999999999"/>
    <s v="Yes"/>
  </r>
  <r>
    <x v="0"/>
    <x v="6"/>
    <s v="Project"/>
    <x v="0"/>
    <m/>
    <x v="4"/>
    <x v="3"/>
    <x v="3"/>
    <x v="1"/>
    <x v="1"/>
    <x v="0"/>
    <s v="P797"/>
    <x v="63"/>
    <m/>
    <m/>
    <m/>
    <m/>
    <m/>
    <x v="1"/>
    <m/>
    <n v="1920"/>
    <m/>
    <m/>
    <m/>
    <m/>
    <n v="1920"/>
    <n v="1920"/>
    <n v="0"/>
    <s v="Yes"/>
    <n v="7"/>
    <m/>
    <n v="1920"/>
    <n v="7.1001919999999998"/>
    <s v="Yes"/>
  </r>
  <r>
    <x v="0"/>
    <x v="6"/>
    <s v="Project"/>
    <x v="0"/>
    <m/>
    <x v="0"/>
    <x v="3"/>
    <x v="4"/>
    <x v="0"/>
    <x v="0"/>
    <x v="0"/>
    <s v="P809"/>
    <x v="64"/>
    <m/>
    <m/>
    <m/>
    <m/>
    <m/>
    <x v="3"/>
    <m/>
    <n v="263"/>
    <n v="107.6"/>
    <m/>
    <m/>
    <m/>
    <n v="370.6"/>
    <n v="370.6"/>
    <n v="107.6"/>
    <s v="No"/>
    <n v="7"/>
    <m/>
    <n v="263"/>
    <n v="7.2000370599999997"/>
    <s v="Yes"/>
  </r>
  <r>
    <x v="0"/>
    <x v="6"/>
    <s v="Project"/>
    <x v="0"/>
    <m/>
    <x v="0"/>
    <x v="3"/>
    <x v="4"/>
    <x v="0"/>
    <x v="0"/>
    <x v="0"/>
    <s v="P820"/>
    <x v="65"/>
    <m/>
    <m/>
    <m/>
    <m/>
    <m/>
    <x v="3"/>
    <m/>
    <n v="468.3"/>
    <n v="184.3"/>
    <m/>
    <m/>
    <m/>
    <n v="652.6"/>
    <n v="652.6"/>
    <n v="184.3"/>
    <s v="No"/>
    <n v="7"/>
    <m/>
    <n v="468.3"/>
    <n v="7.2000652599999997"/>
    <s v="Yes"/>
  </r>
  <r>
    <x v="0"/>
    <x v="6"/>
    <s v="Project"/>
    <x v="0"/>
    <m/>
    <x v="0"/>
    <x v="3"/>
    <x v="4"/>
    <x v="0"/>
    <x v="0"/>
    <x v="0"/>
    <s v="P803"/>
    <x v="66"/>
    <m/>
    <m/>
    <m/>
    <m/>
    <m/>
    <x v="3"/>
    <m/>
    <n v="195.2"/>
    <n v="277.3"/>
    <m/>
    <m/>
    <m/>
    <n v="472.5"/>
    <n v="472.5"/>
    <n v="277.3"/>
    <s v="No"/>
    <n v="7"/>
    <m/>
    <n v="195.2"/>
    <n v="7.2000472499999999"/>
    <s v="Yes"/>
  </r>
  <r>
    <x v="0"/>
    <x v="7"/>
    <s v="Program"/>
    <x v="2"/>
    <m/>
    <x v="0"/>
    <x v="3"/>
    <x v="3"/>
    <x v="1"/>
    <x v="1"/>
    <x v="0"/>
    <s v="P758"/>
    <x v="67"/>
    <m/>
    <m/>
    <m/>
    <m/>
    <m/>
    <x v="3"/>
    <m/>
    <n v="358"/>
    <m/>
    <m/>
    <m/>
    <m/>
    <n v="358"/>
    <n v="358"/>
    <n v="0"/>
    <s v="No"/>
    <n v="7"/>
    <m/>
    <n v="358"/>
    <n v="7.1000357999999997"/>
    <s v="Yes"/>
  </r>
  <r>
    <x v="0"/>
    <x v="7"/>
    <s v="Project"/>
    <x v="0"/>
    <m/>
    <x v="2"/>
    <x v="3"/>
    <x v="4"/>
    <x v="0"/>
    <x v="0"/>
    <x v="0"/>
    <s v="P791"/>
    <x v="68"/>
    <m/>
    <m/>
    <m/>
    <m/>
    <m/>
    <x v="3"/>
    <m/>
    <n v="130.5"/>
    <n v="228.7"/>
    <m/>
    <m/>
    <m/>
    <n v="359.2"/>
    <n v="359.2"/>
    <n v="228.7"/>
    <s v="No"/>
    <n v="7"/>
    <m/>
    <n v="130.5"/>
    <n v="7.2000359200000004"/>
    <s v="Yes"/>
  </r>
  <r>
    <x v="0"/>
    <x v="7"/>
    <s v="Project"/>
    <x v="0"/>
    <m/>
    <x v="0"/>
    <x v="3"/>
    <x v="3"/>
    <x v="1"/>
    <x v="1"/>
    <x v="0"/>
    <s v="P832"/>
    <x v="69"/>
    <m/>
    <m/>
    <m/>
    <m/>
    <m/>
    <x v="3"/>
    <m/>
    <n v="692.9"/>
    <m/>
    <m/>
    <m/>
    <m/>
    <n v="692.9"/>
    <n v="692.9"/>
    <n v="0"/>
    <s v="No"/>
    <n v="7"/>
    <m/>
    <n v="692.9"/>
    <n v="7.1000692900000004"/>
    <s v="Yes"/>
  </r>
  <r>
    <x v="0"/>
    <x v="7"/>
    <s v="Project"/>
    <x v="0"/>
    <m/>
    <x v="2"/>
    <x v="3"/>
    <x v="4"/>
    <x v="0"/>
    <x v="0"/>
    <x v="0"/>
    <s v="P828"/>
    <x v="70"/>
    <m/>
    <m/>
    <m/>
    <m/>
    <m/>
    <x v="3"/>
    <m/>
    <n v="60.9"/>
    <n v="157.19999999999999"/>
    <m/>
    <m/>
    <m/>
    <n v="218.1"/>
    <n v="218.1"/>
    <n v="157.19999999999999"/>
    <s v="No"/>
    <n v="7"/>
    <m/>
    <n v="60.9"/>
    <n v="7.20002181"/>
    <s v="Yes"/>
  </r>
  <r>
    <x v="0"/>
    <x v="4"/>
    <s v="Program"/>
    <x v="2"/>
    <m/>
    <x v="3"/>
    <x v="3"/>
    <x v="3"/>
    <x v="1"/>
    <x v="1"/>
    <x v="0"/>
    <s v="P763"/>
    <x v="71"/>
    <m/>
    <m/>
    <m/>
    <m/>
    <m/>
    <x v="3"/>
    <m/>
    <n v="209.4"/>
    <m/>
    <m/>
    <m/>
    <m/>
    <n v="209.4"/>
    <n v="209.4"/>
    <n v="0"/>
    <s v="No"/>
    <n v="7"/>
    <m/>
    <n v="209.4"/>
    <n v="7.1000209400000003"/>
    <s v="Yes"/>
  </r>
  <r>
    <x v="0"/>
    <x v="4"/>
    <s v="Program"/>
    <x v="2"/>
    <m/>
    <x v="3"/>
    <x v="3"/>
    <x v="3"/>
    <x v="1"/>
    <x v="1"/>
    <x v="0"/>
    <s v="P764"/>
    <x v="72"/>
    <m/>
    <m/>
    <m/>
    <m/>
    <m/>
    <x v="3"/>
    <m/>
    <n v="167.1"/>
    <m/>
    <m/>
    <m/>
    <m/>
    <n v="167.1"/>
    <n v="167.1"/>
    <n v="0"/>
    <s v="No"/>
    <n v="7"/>
    <m/>
    <n v="167.1"/>
    <n v="7.1000167100000002"/>
    <s v="Yes"/>
  </r>
  <r>
    <x v="0"/>
    <x v="4"/>
    <s v="Program"/>
    <x v="2"/>
    <m/>
    <x v="3"/>
    <x v="3"/>
    <x v="3"/>
    <x v="1"/>
    <x v="1"/>
    <x v="0"/>
    <s v="P765"/>
    <x v="73"/>
    <m/>
    <m/>
    <m/>
    <m/>
    <m/>
    <x v="3"/>
    <m/>
    <n v="18.600000000000001"/>
    <m/>
    <m/>
    <m/>
    <m/>
    <n v="18.600000000000001"/>
    <n v="18.600000000000001"/>
    <n v="0"/>
    <s v="No"/>
    <n v="7"/>
    <m/>
    <n v="18.600000000000001"/>
    <n v="7.1000018599999999"/>
    <s v="Yes"/>
  </r>
  <r>
    <x v="1"/>
    <x v="1"/>
    <s v="Program"/>
    <x v="2"/>
    <m/>
    <x v="0"/>
    <x v="3"/>
    <x v="4"/>
    <x v="0"/>
    <x v="0"/>
    <x v="0"/>
    <s v="P805"/>
    <x v="74"/>
    <m/>
    <m/>
    <m/>
    <m/>
    <m/>
    <x v="1"/>
    <m/>
    <n v="183.9"/>
    <n v="2779.3"/>
    <m/>
    <m/>
    <m/>
    <n v="2963.2000000000003"/>
    <n v="2963.2000000000003"/>
    <n v="2779.3"/>
    <s v="Yes"/>
    <n v="7"/>
    <m/>
    <n v="183.9"/>
    <n v="7.2002963199999996"/>
    <s v="Yes"/>
  </r>
  <r>
    <x v="1"/>
    <x v="1"/>
    <s v="Program"/>
    <x v="2"/>
    <m/>
    <x v="0"/>
    <x v="3"/>
    <x v="3"/>
    <x v="1"/>
    <x v="1"/>
    <x v="0"/>
    <s v="P768"/>
    <x v="75"/>
    <m/>
    <m/>
    <m/>
    <m/>
    <m/>
    <x v="1"/>
    <m/>
    <n v="1300"/>
    <m/>
    <m/>
    <m/>
    <m/>
    <n v="1300"/>
    <n v="1300"/>
    <n v="0"/>
    <s v="Yes"/>
    <n v="7"/>
    <m/>
    <n v="1300"/>
    <n v="7.1001300000000001"/>
    <s v="Yes"/>
  </r>
  <r>
    <x v="1"/>
    <x v="1"/>
    <s v="Program"/>
    <x v="2"/>
    <m/>
    <x v="0"/>
    <x v="3"/>
    <x v="4"/>
    <x v="0"/>
    <x v="0"/>
    <x v="0"/>
    <s v="P769"/>
    <x v="76"/>
    <m/>
    <m/>
    <m/>
    <m/>
    <m/>
    <x v="2"/>
    <m/>
    <n v="154.9"/>
    <n v="714.8"/>
    <m/>
    <m/>
    <m/>
    <n v="869.69999999999993"/>
    <n v="869.69999999999993"/>
    <n v="714.8"/>
    <s v="Yes"/>
    <n v="7"/>
    <m/>
    <n v="154.9"/>
    <n v="7.2000869700000001"/>
    <s v="Yes"/>
  </r>
  <r>
    <x v="1"/>
    <x v="1"/>
    <s v="Program"/>
    <x v="2"/>
    <m/>
    <x v="0"/>
    <x v="3"/>
    <x v="4"/>
    <x v="0"/>
    <x v="0"/>
    <x v="0"/>
    <s v="P810"/>
    <x v="77"/>
    <m/>
    <m/>
    <m/>
    <m/>
    <m/>
    <x v="1"/>
    <m/>
    <n v="1388.4"/>
    <n v="2050.6999999999998"/>
    <m/>
    <m/>
    <m/>
    <n v="3439.1"/>
    <n v="3439.1"/>
    <n v="2050.6999999999998"/>
    <s v="Yes"/>
    <n v="7"/>
    <m/>
    <n v="1388.4"/>
    <n v="7.20034391"/>
    <s v="Yes"/>
  </r>
  <r>
    <x v="1"/>
    <x v="1"/>
    <s v="Program"/>
    <x v="2"/>
    <m/>
    <x v="0"/>
    <x v="3"/>
    <x v="4"/>
    <x v="0"/>
    <x v="0"/>
    <x v="0"/>
    <s v="P770"/>
    <x v="78"/>
    <m/>
    <m/>
    <m/>
    <m/>
    <m/>
    <x v="1"/>
    <m/>
    <n v="127.4"/>
    <n v="1358.1"/>
    <m/>
    <m/>
    <m/>
    <n v="1485.5"/>
    <n v="1485.5"/>
    <n v="1358.1"/>
    <s v="Yes"/>
    <n v="7"/>
    <m/>
    <n v="127.4"/>
    <n v="7.2001485499999998"/>
    <s v="Yes"/>
  </r>
  <r>
    <x v="1"/>
    <x v="1"/>
    <s v="Program"/>
    <x v="2"/>
    <m/>
    <x v="0"/>
    <x v="3"/>
    <x v="4"/>
    <x v="0"/>
    <x v="0"/>
    <x v="0"/>
    <s v="P846"/>
    <x v="79"/>
    <m/>
    <m/>
    <m/>
    <m/>
    <m/>
    <x v="1"/>
    <m/>
    <n v="864.6"/>
    <n v="2711.3"/>
    <m/>
    <m/>
    <m/>
    <n v="3575.9"/>
    <n v="3575.9"/>
    <n v="2711.3"/>
    <s v="Yes"/>
    <n v="7"/>
    <m/>
    <n v="864.6"/>
    <n v="7.2003575900000003"/>
    <s v="Yes"/>
  </r>
  <r>
    <x v="1"/>
    <x v="1"/>
    <s v="Program"/>
    <x v="2"/>
    <m/>
    <x v="0"/>
    <x v="3"/>
    <x v="4"/>
    <x v="0"/>
    <x v="0"/>
    <x v="0"/>
    <s v="P771"/>
    <x v="80"/>
    <m/>
    <m/>
    <m/>
    <m/>
    <m/>
    <x v="3"/>
    <m/>
    <n v="71.8"/>
    <n v="120.9"/>
    <m/>
    <m/>
    <m/>
    <n v="192.7"/>
    <n v="192.7"/>
    <n v="120.9"/>
    <s v="No"/>
    <n v="7"/>
    <m/>
    <n v="71.8"/>
    <n v="7.2000192700000003"/>
    <s v="Yes"/>
  </r>
  <r>
    <x v="1"/>
    <x v="1"/>
    <s v="Project"/>
    <x v="2"/>
    <m/>
    <x v="3"/>
    <x v="3"/>
    <x v="4"/>
    <x v="0"/>
    <x v="0"/>
    <x v="0"/>
    <s v="P743"/>
    <x v="81"/>
    <m/>
    <m/>
    <m/>
    <m/>
    <m/>
    <x v="3"/>
    <m/>
    <n v="53.8"/>
    <n v="599"/>
    <m/>
    <m/>
    <m/>
    <n v="652.79999999999995"/>
    <n v="652.79999999999995"/>
    <n v="599"/>
    <s v="No"/>
    <n v="7"/>
    <m/>
    <n v="53.8"/>
    <n v="7.2000652799999996"/>
    <s v="Yes"/>
  </r>
  <r>
    <x v="1"/>
    <x v="1"/>
    <s v="Project"/>
    <x v="0"/>
    <m/>
    <x v="3"/>
    <x v="3"/>
    <x v="4"/>
    <x v="0"/>
    <x v="0"/>
    <x v="0"/>
    <s v="P839"/>
    <x v="82"/>
    <m/>
    <m/>
    <m/>
    <m/>
    <m/>
    <x v="3"/>
    <m/>
    <n v="109.4"/>
    <n v="444.7"/>
    <m/>
    <m/>
    <m/>
    <n v="554.1"/>
    <n v="554.1"/>
    <n v="444.7"/>
    <s v="No"/>
    <n v="7"/>
    <m/>
    <n v="109.4"/>
    <n v="7.20005541"/>
    <s v="Yes"/>
  </r>
  <r>
    <x v="1"/>
    <x v="1"/>
    <s v="Project"/>
    <x v="0"/>
    <m/>
    <x v="0"/>
    <x v="3"/>
    <x v="4"/>
    <x v="0"/>
    <x v="0"/>
    <x v="0"/>
    <s v="P822"/>
    <x v="83"/>
    <m/>
    <m/>
    <m/>
    <m/>
    <m/>
    <x v="3"/>
    <m/>
    <n v="137"/>
    <n v="156.9"/>
    <m/>
    <m/>
    <m/>
    <n v="293.89999999999998"/>
    <n v="293.89999999999998"/>
    <n v="156.9"/>
    <s v="No"/>
    <n v="7"/>
    <m/>
    <n v="137"/>
    <n v="7.2000293900000001"/>
    <s v="Yes"/>
  </r>
  <r>
    <x v="1"/>
    <x v="1"/>
    <s v="Project"/>
    <x v="0"/>
    <m/>
    <x v="0"/>
    <x v="3"/>
    <x v="4"/>
    <x v="0"/>
    <x v="0"/>
    <x v="0"/>
    <s v="P821"/>
    <x v="84"/>
    <m/>
    <m/>
    <m/>
    <m/>
    <m/>
    <x v="3"/>
    <m/>
    <n v="112.4"/>
    <n v="215.8"/>
    <m/>
    <m/>
    <m/>
    <n v="328.20000000000005"/>
    <n v="328.20000000000005"/>
    <n v="215.8"/>
    <s v="No"/>
    <n v="7"/>
    <m/>
    <n v="112.4"/>
    <n v="7.2000328199999997"/>
    <s v="Yes"/>
  </r>
  <r>
    <x v="1"/>
    <x v="1"/>
    <s v="Project"/>
    <x v="0"/>
    <m/>
    <x v="4"/>
    <x v="3"/>
    <x v="4"/>
    <x v="0"/>
    <x v="0"/>
    <x v="0"/>
    <s v="P772"/>
    <x v="85"/>
    <m/>
    <m/>
    <m/>
    <m/>
    <m/>
    <x v="3"/>
    <m/>
    <n v="91.6"/>
    <n v="429"/>
    <m/>
    <m/>
    <m/>
    <n v="520.6"/>
    <n v="520.6"/>
    <n v="429"/>
    <s v="No"/>
    <n v="7"/>
    <m/>
    <n v="91.6"/>
    <n v="7.20005206"/>
    <s v="Yes"/>
  </r>
  <r>
    <x v="1"/>
    <x v="1"/>
    <s v="Project"/>
    <x v="0"/>
    <m/>
    <x v="2"/>
    <x v="3"/>
    <x v="4"/>
    <x v="0"/>
    <x v="0"/>
    <x v="0"/>
    <s v="P872"/>
    <x v="86"/>
    <m/>
    <m/>
    <m/>
    <m/>
    <m/>
    <x v="0"/>
    <n v="0"/>
    <n v="0"/>
    <n v="0"/>
    <m/>
    <m/>
    <m/>
    <n v="0"/>
    <n v="0"/>
    <n v="0"/>
    <s v="Yes"/>
    <n v="7"/>
    <m/>
    <n v="0"/>
    <n v="7.3007784300000003"/>
    <s v="Yes"/>
  </r>
  <r>
    <x v="1"/>
    <x v="1"/>
    <s v="Project"/>
    <x v="0"/>
    <m/>
    <x v="2"/>
    <x v="3"/>
    <x v="4"/>
    <x v="0"/>
    <x v="0"/>
    <x v="1"/>
    <s v="P872"/>
    <x v="87"/>
    <m/>
    <m/>
    <m/>
    <m/>
    <m/>
    <x v="0"/>
    <n v="722.9"/>
    <n v="3420.4"/>
    <n v="3643"/>
    <m/>
    <m/>
    <m/>
    <n v="7063.4"/>
    <n v="7786.3"/>
    <n v="3643"/>
    <s v="Yes"/>
    <n v="7"/>
    <m/>
    <n v="722.9"/>
    <n v="7.3007786299999999"/>
    <s v="Yes"/>
  </r>
  <r>
    <x v="1"/>
    <x v="11"/>
    <s v="Program"/>
    <x v="2"/>
    <m/>
    <x v="0"/>
    <x v="3"/>
    <x v="3"/>
    <x v="1"/>
    <x v="1"/>
    <x v="0"/>
    <s v="P858"/>
    <x v="88"/>
    <m/>
    <m/>
    <m/>
    <m/>
    <m/>
    <x v="3"/>
    <m/>
    <n v="158.5"/>
    <m/>
    <m/>
    <m/>
    <m/>
    <n v="158.5"/>
    <n v="158.5"/>
    <n v="0"/>
    <s v="No"/>
    <n v="7"/>
    <m/>
    <n v="158.5"/>
    <n v="7.1000158500000001"/>
    <s v="Yes"/>
  </r>
  <r>
    <x v="1"/>
    <x v="11"/>
    <s v="Program"/>
    <x v="2"/>
    <m/>
    <x v="0"/>
    <x v="3"/>
    <x v="3"/>
    <x v="1"/>
    <x v="1"/>
    <x v="0"/>
    <s v="P859"/>
    <x v="89"/>
    <m/>
    <m/>
    <m/>
    <m/>
    <m/>
    <x v="1"/>
    <m/>
    <n v="3765.2"/>
    <m/>
    <m/>
    <m/>
    <m/>
    <n v="3765.2"/>
    <n v="3765.2"/>
    <n v="0"/>
    <s v="Yes"/>
    <n v="7"/>
    <m/>
    <n v="3765.2"/>
    <n v="7.1003765200000002"/>
    <s v="Yes"/>
  </r>
  <r>
    <x v="1"/>
    <x v="8"/>
    <s v="Program"/>
    <x v="2"/>
    <m/>
    <x v="5"/>
    <x v="3"/>
    <x v="3"/>
    <x v="1"/>
    <x v="1"/>
    <x v="0"/>
    <s v="P868"/>
    <x v="90"/>
    <m/>
    <m/>
    <m/>
    <m/>
    <m/>
    <x v="1"/>
    <m/>
    <n v="4272"/>
    <m/>
    <m/>
    <m/>
    <m/>
    <n v="4272"/>
    <n v="4272"/>
    <n v="0"/>
    <s v="Yes"/>
    <n v="7"/>
    <m/>
    <n v="4272"/>
    <n v="7.1004272000000004"/>
    <s v="Yes"/>
  </r>
  <r>
    <x v="1"/>
    <x v="8"/>
    <s v="Program"/>
    <x v="2"/>
    <m/>
    <x v="0"/>
    <x v="3"/>
    <x v="3"/>
    <x v="1"/>
    <x v="1"/>
    <x v="0"/>
    <s v="P870"/>
    <x v="91"/>
    <m/>
    <m/>
    <m/>
    <m/>
    <m/>
    <x v="1"/>
    <m/>
    <n v="4345.3999999999996"/>
    <m/>
    <m/>
    <m/>
    <m/>
    <n v="4345.3999999999996"/>
    <n v="4345.3999999999996"/>
    <n v="0"/>
    <s v="Yes"/>
    <n v="7"/>
    <m/>
    <n v="4345.3999999999996"/>
    <n v="7.1004345400000002"/>
    <s v="Yes"/>
  </r>
  <r>
    <x v="1"/>
    <x v="8"/>
    <s v="Program"/>
    <x v="2"/>
    <m/>
    <x v="2"/>
    <x v="3"/>
    <x v="4"/>
    <x v="0"/>
    <x v="0"/>
    <x v="0"/>
    <s v="P835"/>
    <x v="92"/>
    <m/>
    <m/>
    <m/>
    <m/>
    <m/>
    <x v="1"/>
    <m/>
    <n v="1064.3"/>
    <n v="2227.4"/>
    <m/>
    <m/>
    <m/>
    <n v="3291.7"/>
    <n v="3291.7"/>
    <n v="2227.4"/>
    <s v="Yes"/>
    <n v="7"/>
    <m/>
    <n v="1064.3"/>
    <n v="7.2003291699999998"/>
    <s v="Yes"/>
  </r>
  <r>
    <x v="1"/>
    <x v="8"/>
    <s v="Program"/>
    <x v="2"/>
    <m/>
    <x v="0"/>
    <x v="3"/>
    <x v="4"/>
    <x v="0"/>
    <x v="0"/>
    <x v="0"/>
    <s v="P776"/>
    <x v="93"/>
    <m/>
    <m/>
    <m/>
    <m/>
    <m/>
    <x v="1"/>
    <m/>
    <n v="1287.3"/>
    <n v="1245.0999999999999"/>
    <m/>
    <m/>
    <m/>
    <n v="2532.3999999999996"/>
    <n v="2532.3999999999996"/>
    <n v="1245.0999999999999"/>
    <s v="Yes"/>
    <n v="7"/>
    <m/>
    <n v="1287.3"/>
    <n v="7.2002532400000003"/>
    <s v="Yes"/>
  </r>
  <r>
    <x v="1"/>
    <x v="8"/>
    <s v="Project"/>
    <x v="0"/>
    <m/>
    <x v="0"/>
    <x v="3"/>
    <x v="4"/>
    <x v="0"/>
    <x v="0"/>
    <x v="0"/>
    <s v="P827"/>
    <x v="94"/>
    <m/>
    <m/>
    <m/>
    <m/>
    <m/>
    <x v="3"/>
    <m/>
    <n v="93.2"/>
    <n v="331.5"/>
    <m/>
    <m/>
    <m/>
    <n v="424.7"/>
    <n v="424.7"/>
    <n v="331.5"/>
    <s v="No"/>
    <n v="7"/>
    <m/>
    <n v="93.2"/>
    <n v="7.2000424699999996"/>
    <s v="Yes"/>
  </r>
  <r>
    <x v="1"/>
    <x v="8"/>
    <s v="Project"/>
    <x v="0"/>
    <m/>
    <x v="1"/>
    <x v="3"/>
    <x v="4"/>
    <x v="0"/>
    <x v="0"/>
    <x v="1"/>
    <s v="P849"/>
    <x v="95"/>
    <m/>
    <m/>
    <m/>
    <m/>
    <m/>
    <x v="3"/>
    <m/>
    <n v="37.9"/>
    <n v="191.3"/>
    <m/>
    <m/>
    <m/>
    <n v="229.20000000000002"/>
    <n v="229.20000000000002"/>
    <n v="191.3"/>
    <s v="No"/>
    <n v="7"/>
    <m/>
    <n v="37.9"/>
    <n v="7.2000229200000003"/>
    <s v="Yes"/>
  </r>
  <r>
    <x v="1"/>
    <x v="2"/>
    <s v="Program"/>
    <x v="4"/>
    <m/>
    <x v="0"/>
    <x v="3"/>
    <x v="4"/>
    <x v="0"/>
    <x v="0"/>
    <x v="0"/>
    <s v="P777"/>
    <x v="96"/>
    <m/>
    <m/>
    <m/>
    <m/>
    <m/>
    <x v="1"/>
    <m/>
    <n v="299.10000000000002"/>
    <n v="232.2"/>
    <n v="2363.3000000000002"/>
    <m/>
    <m/>
    <n v="2894.6000000000004"/>
    <n v="2894.6000000000004"/>
    <n v="2595.5"/>
    <s v="Yes"/>
    <n v="7"/>
    <m/>
    <n v="299.10000000000002"/>
    <n v="7.3002894600000001"/>
    <s v="Yes"/>
  </r>
  <r>
    <x v="1"/>
    <x v="2"/>
    <s v="Program"/>
    <x v="4"/>
    <m/>
    <x v="0"/>
    <x v="3"/>
    <x v="4"/>
    <x v="0"/>
    <x v="0"/>
    <x v="0"/>
    <s v="P778"/>
    <x v="97"/>
    <m/>
    <m/>
    <m/>
    <m/>
    <m/>
    <x v="1"/>
    <m/>
    <n v="236.7"/>
    <n v="245.8"/>
    <n v="1539"/>
    <m/>
    <m/>
    <n v="2021.5"/>
    <n v="2021.5"/>
    <n v="1784.8"/>
    <s v="Yes"/>
    <n v="7"/>
    <m/>
    <n v="236.7"/>
    <n v="7.3002021499999996"/>
    <s v="Yes"/>
  </r>
  <r>
    <x v="1"/>
    <x v="2"/>
    <s v="Program"/>
    <x v="1"/>
    <m/>
    <x v="0"/>
    <x v="3"/>
    <x v="4"/>
    <x v="0"/>
    <x v="0"/>
    <x v="0"/>
    <m/>
    <x v="98"/>
    <m/>
    <m/>
    <m/>
    <m/>
    <m/>
    <x v="1"/>
    <m/>
    <n v="535.79999999999995"/>
    <n v="478"/>
    <n v="3902.3"/>
    <m/>
    <m/>
    <n v="4916.1000000000004"/>
    <n v="4916.1000000000004"/>
    <n v="4380.3"/>
    <s v="Yes"/>
    <n v="7"/>
    <m/>
    <n v="535.79999999999995"/>
    <n v="7.3004916099999999"/>
    <s v="Yes"/>
  </r>
  <r>
    <x v="1"/>
    <x v="2"/>
    <s v="Program"/>
    <x v="2"/>
    <m/>
    <x v="0"/>
    <x v="3"/>
    <x v="3"/>
    <x v="1"/>
    <x v="1"/>
    <x v="0"/>
    <s v="P854"/>
    <x v="99"/>
    <m/>
    <m/>
    <m/>
    <m/>
    <m/>
    <x v="2"/>
    <m/>
    <n v="829.2"/>
    <m/>
    <m/>
    <m/>
    <m/>
    <n v="829.2"/>
    <n v="829.2"/>
    <n v="0"/>
    <s v="Yes"/>
    <n v="7"/>
    <m/>
    <n v="829.2"/>
    <n v="7.1000829200000002"/>
    <s v="Yes"/>
  </r>
  <r>
    <x v="1"/>
    <x v="2"/>
    <s v="Program"/>
    <x v="2"/>
    <m/>
    <x v="0"/>
    <x v="3"/>
    <x v="3"/>
    <x v="1"/>
    <x v="1"/>
    <x v="0"/>
    <s v="P819"/>
    <x v="100"/>
    <m/>
    <m/>
    <m/>
    <m/>
    <m/>
    <x v="3"/>
    <m/>
    <n v="488.3"/>
    <m/>
    <m/>
    <m/>
    <m/>
    <n v="488.3"/>
    <n v="488.3"/>
    <n v="0"/>
    <s v="No"/>
    <n v="7"/>
    <m/>
    <n v="488.3"/>
    <n v="7.1000488300000004"/>
    <s v="Yes"/>
  </r>
  <r>
    <x v="1"/>
    <x v="2"/>
    <s v="Project"/>
    <x v="0"/>
    <m/>
    <x v="3"/>
    <x v="3"/>
    <x v="4"/>
    <x v="0"/>
    <x v="0"/>
    <x v="0"/>
    <s v="P816"/>
    <x v="101"/>
    <m/>
    <m/>
    <m/>
    <m/>
    <m/>
    <x v="1"/>
    <m/>
    <n v="130.9"/>
    <n v="1420.2"/>
    <m/>
    <m/>
    <m/>
    <n v="1551.1000000000001"/>
    <n v="1551.1000000000001"/>
    <n v="1420.2"/>
    <s v="Yes"/>
    <n v="7"/>
    <m/>
    <n v="130.9"/>
    <n v="7.2001551099999999"/>
    <s v="Yes"/>
  </r>
  <r>
    <x v="1"/>
    <x v="3"/>
    <s v="Program"/>
    <x v="2"/>
    <m/>
    <x v="5"/>
    <x v="3"/>
    <x v="3"/>
    <x v="1"/>
    <x v="1"/>
    <x v="0"/>
    <s v="P862"/>
    <x v="102"/>
    <m/>
    <m/>
    <m/>
    <m/>
    <m/>
    <x v="3"/>
    <m/>
    <n v="470.7"/>
    <m/>
    <m/>
    <m/>
    <m/>
    <n v="470.7"/>
    <n v="470.7"/>
    <n v="0"/>
    <s v="No"/>
    <n v="7"/>
    <m/>
    <n v="470.7"/>
    <n v="7.1000470699999996"/>
    <s v="Yes"/>
  </r>
  <r>
    <x v="1"/>
    <x v="3"/>
    <s v="Project"/>
    <x v="0"/>
    <m/>
    <x v="2"/>
    <x v="3"/>
    <x v="4"/>
    <x v="0"/>
    <x v="0"/>
    <x v="0"/>
    <s v="P833"/>
    <x v="103"/>
    <m/>
    <m/>
    <m/>
    <m/>
    <m/>
    <x v="2"/>
    <m/>
    <n v="302.60000000000002"/>
    <n v="214.4"/>
    <n v="235.3"/>
    <m/>
    <m/>
    <n v="752.3"/>
    <n v="752.3"/>
    <n v="449.70000000000005"/>
    <s v="Yes"/>
    <n v="7"/>
    <m/>
    <n v="302.60000000000002"/>
    <n v="7.30007523"/>
    <s v="Yes"/>
  </r>
  <r>
    <x v="1"/>
    <x v="4"/>
    <s v="Program"/>
    <x v="2"/>
    <m/>
    <x v="3"/>
    <x v="3"/>
    <x v="3"/>
    <x v="1"/>
    <x v="1"/>
    <x v="0"/>
    <s v="P871"/>
    <x v="104"/>
    <m/>
    <m/>
    <m/>
    <m/>
    <m/>
    <x v="3"/>
    <m/>
    <n v="188.2"/>
    <m/>
    <m/>
    <m/>
    <m/>
    <n v="188.2"/>
    <n v="188.2"/>
    <n v="0"/>
    <s v="No"/>
    <n v="7"/>
    <m/>
    <n v="188.2"/>
    <n v="7.1000188199999998"/>
    <s v="Yes"/>
  </r>
  <r>
    <x v="1"/>
    <x v="4"/>
    <s v="Program"/>
    <x v="2"/>
    <m/>
    <x v="3"/>
    <x v="3"/>
    <x v="3"/>
    <x v="1"/>
    <x v="1"/>
    <x v="0"/>
    <s v="P875"/>
    <x v="105"/>
    <m/>
    <m/>
    <m/>
    <m/>
    <m/>
    <x v="3"/>
    <m/>
    <n v="97"/>
    <m/>
    <m/>
    <m/>
    <m/>
    <n v="97"/>
    <n v="97"/>
    <n v="0"/>
    <s v="No"/>
    <n v="7"/>
    <m/>
    <n v="97"/>
    <n v="7.1000097000000002"/>
    <s v="Yes"/>
  </r>
  <r>
    <x v="1"/>
    <x v="4"/>
    <s v="Program"/>
    <x v="2"/>
    <m/>
    <x v="3"/>
    <x v="3"/>
    <x v="3"/>
    <x v="1"/>
    <x v="1"/>
    <x v="0"/>
    <s v="P876"/>
    <x v="106"/>
    <m/>
    <m/>
    <m/>
    <m/>
    <m/>
    <x v="3"/>
    <m/>
    <n v="120.1"/>
    <m/>
    <m/>
    <m/>
    <m/>
    <n v="120.1"/>
    <n v="120.1"/>
    <n v="0"/>
    <s v="No"/>
    <n v="7"/>
    <m/>
    <n v="120.1"/>
    <n v="7.1000120100000004"/>
    <s v="Yes"/>
  </r>
  <r>
    <x v="1"/>
    <x v="4"/>
    <s v="Program"/>
    <x v="2"/>
    <m/>
    <x v="3"/>
    <x v="3"/>
    <x v="3"/>
    <x v="1"/>
    <x v="0"/>
    <x v="0"/>
    <s v="P841"/>
    <x v="107"/>
    <m/>
    <m/>
    <m/>
    <m/>
    <m/>
    <x v="2"/>
    <m/>
    <n v="216.9"/>
    <n v="599.70000000000005"/>
    <m/>
    <m/>
    <m/>
    <n v="816.6"/>
    <n v="816.6"/>
    <n v="599.70000000000005"/>
    <s v="Yes"/>
    <n v="7"/>
    <m/>
    <n v="216.9"/>
    <n v="7.2000816600000004"/>
    <s v="Yes"/>
  </r>
  <r>
    <x v="1"/>
    <x v="4"/>
    <s v="Project"/>
    <x v="0"/>
    <m/>
    <x v="3"/>
    <x v="3"/>
    <x v="3"/>
    <x v="1"/>
    <x v="1"/>
    <x v="0"/>
    <s v="P834"/>
    <x v="108"/>
    <m/>
    <m/>
    <m/>
    <m/>
    <m/>
    <x v="2"/>
    <m/>
    <n v="836.7"/>
    <m/>
    <m/>
    <m/>
    <m/>
    <n v="836.7"/>
    <n v="836.7"/>
    <n v="0"/>
    <s v="Yes"/>
    <n v="7"/>
    <m/>
    <n v="836.7"/>
    <n v="7.1000836700000001"/>
    <s v="Yes"/>
  </r>
  <r>
    <x v="1"/>
    <x v="4"/>
    <s v="Project"/>
    <x v="0"/>
    <m/>
    <x v="3"/>
    <x v="3"/>
    <x v="3"/>
    <x v="1"/>
    <x v="0"/>
    <x v="0"/>
    <s v="P838"/>
    <x v="109"/>
    <m/>
    <m/>
    <m/>
    <m/>
    <m/>
    <x v="2"/>
    <m/>
    <n v="24"/>
    <n v="841.8"/>
    <n v="7.1"/>
    <m/>
    <m/>
    <n v="872.9"/>
    <n v="872.9"/>
    <n v="848.9"/>
    <s v="Yes"/>
    <n v="7"/>
    <m/>
    <n v="24"/>
    <n v="7.3000872899999996"/>
    <s v="Yes"/>
  </r>
  <r>
    <x v="2"/>
    <x v="12"/>
    <s v="Program"/>
    <x v="2"/>
    <m/>
    <x v="3"/>
    <x v="3"/>
    <x v="3"/>
    <x v="1"/>
    <x v="1"/>
    <x v="0"/>
    <s v="P785"/>
    <x v="110"/>
    <m/>
    <m/>
    <m/>
    <m/>
    <m/>
    <x v="3"/>
    <m/>
    <n v="366.4"/>
    <m/>
    <m/>
    <m/>
    <m/>
    <n v="366.4"/>
    <n v="366.4"/>
    <n v="0"/>
    <s v="No"/>
    <n v="7"/>
    <m/>
    <n v="366.4"/>
    <n v="7.1000366399999999"/>
    <s v="Yes"/>
  </r>
  <r>
    <x v="2"/>
    <x v="12"/>
    <s v="Program"/>
    <x v="2"/>
    <m/>
    <x v="3"/>
    <x v="3"/>
    <x v="3"/>
    <x v="1"/>
    <x v="1"/>
    <x v="0"/>
    <s v="P788"/>
    <x v="111"/>
    <m/>
    <m/>
    <m/>
    <m/>
    <m/>
    <x v="2"/>
    <m/>
    <n v="864.2"/>
    <m/>
    <m/>
    <m/>
    <m/>
    <n v="864.2"/>
    <n v="864.2"/>
    <n v="0"/>
    <s v="Yes"/>
    <n v="7"/>
    <m/>
    <n v="864.2"/>
    <n v="7.1000864200000002"/>
    <s v="Yes"/>
  </r>
  <r>
    <x v="2"/>
    <x v="12"/>
    <s v="Program"/>
    <x v="2"/>
    <m/>
    <x v="3"/>
    <x v="3"/>
    <x v="3"/>
    <x v="1"/>
    <x v="1"/>
    <x v="0"/>
    <s v="P784"/>
    <x v="112"/>
    <m/>
    <m/>
    <m/>
    <m/>
    <m/>
    <x v="3"/>
    <m/>
    <n v="281.3"/>
    <m/>
    <m/>
    <m/>
    <m/>
    <n v="281.3"/>
    <n v="281.3"/>
    <n v="0"/>
    <s v="No"/>
    <n v="7"/>
    <m/>
    <n v="281.3"/>
    <n v="7.1000281300000001"/>
    <s v="Yes"/>
  </r>
  <r>
    <x v="2"/>
    <x v="12"/>
    <s v="Program"/>
    <x v="2"/>
    <m/>
    <x v="3"/>
    <x v="3"/>
    <x v="3"/>
    <x v="1"/>
    <x v="1"/>
    <x v="0"/>
    <s v="P745"/>
    <x v="113"/>
    <m/>
    <m/>
    <m/>
    <m/>
    <m/>
    <x v="3"/>
    <m/>
    <n v="555.9"/>
    <m/>
    <m/>
    <m/>
    <m/>
    <n v="555.9"/>
    <n v="555.9"/>
    <n v="0"/>
    <s v="No"/>
    <n v="7"/>
    <m/>
    <n v="555.9"/>
    <n v="7.1000555900000002"/>
    <s v="Yes"/>
  </r>
  <r>
    <x v="2"/>
    <x v="12"/>
    <s v="Program"/>
    <x v="2"/>
    <m/>
    <x v="3"/>
    <x v="3"/>
    <x v="3"/>
    <x v="1"/>
    <x v="1"/>
    <x v="0"/>
    <s v="P747"/>
    <x v="114"/>
    <m/>
    <m/>
    <m/>
    <m/>
    <m/>
    <x v="3"/>
    <m/>
    <n v="276.8"/>
    <m/>
    <m/>
    <m/>
    <m/>
    <n v="276.8"/>
    <n v="276.8"/>
    <n v="0"/>
    <s v="No"/>
    <n v="7"/>
    <m/>
    <n v="276.8"/>
    <n v="7.1000276800000002"/>
    <s v="Yes"/>
  </r>
  <r>
    <x v="2"/>
    <x v="12"/>
    <s v="Program"/>
    <x v="2"/>
    <m/>
    <x v="3"/>
    <x v="3"/>
    <x v="3"/>
    <x v="1"/>
    <x v="1"/>
    <x v="0"/>
    <s v="P783"/>
    <x v="115"/>
    <m/>
    <m/>
    <m/>
    <m/>
    <m/>
    <x v="3"/>
    <m/>
    <n v="174.7"/>
    <m/>
    <m/>
    <m/>
    <m/>
    <n v="174.7"/>
    <n v="174.7"/>
    <n v="0"/>
    <s v="No"/>
    <n v="7"/>
    <m/>
    <n v="174.7"/>
    <n v="7.1000174700000001"/>
    <s v="Yes"/>
  </r>
  <r>
    <x v="2"/>
    <x v="10"/>
    <s v="Program"/>
    <x v="2"/>
    <m/>
    <x v="0"/>
    <x v="3"/>
    <x v="3"/>
    <x v="1"/>
    <x v="1"/>
    <x v="0"/>
    <s v="P865"/>
    <x v="116"/>
    <m/>
    <m/>
    <m/>
    <m/>
    <m/>
    <x v="3"/>
    <m/>
    <n v="91.4"/>
    <m/>
    <m/>
    <m/>
    <m/>
    <n v="91.4"/>
    <n v="91.4"/>
    <n v="0"/>
    <s v="No"/>
    <n v="7"/>
    <m/>
    <n v="91.4"/>
    <n v="7.1000091400000001"/>
    <s v="Yes"/>
  </r>
  <r>
    <x v="2"/>
    <x v="10"/>
    <s v="Program"/>
    <x v="2"/>
    <m/>
    <x v="0"/>
    <x v="3"/>
    <x v="3"/>
    <x v="1"/>
    <x v="1"/>
    <x v="0"/>
    <s v="P786"/>
    <x v="117"/>
    <m/>
    <m/>
    <m/>
    <m/>
    <m/>
    <x v="3"/>
    <m/>
    <n v="155.6"/>
    <m/>
    <m/>
    <m/>
    <m/>
    <n v="155.6"/>
    <n v="155.6"/>
    <n v="0"/>
    <s v="No"/>
    <n v="7"/>
    <m/>
    <n v="155.6"/>
    <n v="7.1000155600000001"/>
    <s v="Yes"/>
  </r>
  <r>
    <x v="2"/>
    <x v="10"/>
    <s v="Program"/>
    <x v="2"/>
    <m/>
    <x v="3"/>
    <x v="3"/>
    <x v="3"/>
    <x v="1"/>
    <x v="1"/>
    <x v="0"/>
    <s v="P818"/>
    <x v="118"/>
    <m/>
    <m/>
    <m/>
    <m/>
    <m/>
    <x v="3"/>
    <m/>
    <n v="45.6"/>
    <m/>
    <m/>
    <m/>
    <m/>
    <n v="45.6"/>
    <n v="45.6"/>
    <n v="0"/>
    <s v="No"/>
    <n v="7"/>
    <m/>
    <n v="45.6"/>
    <n v="7.1000045600000004"/>
    <s v="Yes"/>
  </r>
  <r>
    <x v="2"/>
    <x v="10"/>
    <s v="Program"/>
    <x v="2"/>
    <m/>
    <x v="0"/>
    <x v="3"/>
    <x v="3"/>
    <x v="1"/>
    <x v="1"/>
    <x v="0"/>
    <s v="P800"/>
    <x v="119"/>
    <m/>
    <m/>
    <m/>
    <m/>
    <m/>
    <x v="3"/>
    <m/>
    <n v="422.2"/>
    <m/>
    <m/>
    <m/>
    <m/>
    <n v="422.2"/>
    <n v="422.2"/>
    <n v="0"/>
    <s v="No"/>
    <n v="7"/>
    <m/>
    <n v="422.2"/>
    <n v="7.1000422199999997"/>
    <s v="Yes"/>
  </r>
  <r>
    <x v="2"/>
    <x v="10"/>
    <s v="Program"/>
    <x v="2"/>
    <m/>
    <x v="3"/>
    <x v="3"/>
    <x v="3"/>
    <x v="1"/>
    <x v="1"/>
    <x v="0"/>
    <s v="P847"/>
    <x v="120"/>
    <m/>
    <m/>
    <m/>
    <m/>
    <m/>
    <x v="3"/>
    <m/>
    <n v="180.7"/>
    <m/>
    <m/>
    <m/>
    <m/>
    <n v="180.7"/>
    <n v="180.7"/>
    <n v="0"/>
    <s v="No"/>
    <n v="7"/>
    <m/>
    <n v="180.7"/>
    <n v="7.10001807"/>
    <s v="Yes"/>
  </r>
  <r>
    <x v="2"/>
    <x v="10"/>
    <s v="Program"/>
    <x v="2"/>
    <m/>
    <x v="3"/>
    <x v="3"/>
    <x v="3"/>
    <x v="1"/>
    <x v="1"/>
    <x v="0"/>
    <s v="P861"/>
    <x v="121"/>
    <m/>
    <m/>
    <m/>
    <m/>
    <m/>
    <x v="3"/>
    <m/>
    <n v="96.9"/>
    <m/>
    <m/>
    <m/>
    <m/>
    <n v="96.9"/>
    <n v="96.9"/>
    <n v="0"/>
    <s v="No"/>
    <n v="7"/>
    <m/>
    <n v="96.9"/>
    <n v="7.1000096900000003"/>
    <s v="Yes"/>
  </r>
  <r>
    <x v="2"/>
    <x v="10"/>
    <s v="Program"/>
    <x v="2"/>
    <m/>
    <x v="0"/>
    <x v="3"/>
    <x v="3"/>
    <x v="1"/>
    <x v="1"/>
    <x v="0"/>
    <s v="P774"/>
    <x v="122"/>
    <m/>
    <m/>
    <m/>
    <m/>
    <m/>
    <x v="3"/>
    <m/>
    <n v="165.9"/>
    <m/>
    <m/>
    <m/>
    <m/>
    <n v="165.9"/>
    <n v="165.9"/>
    <n v="0"/>
    <s v="No"/>
    <n v="7"/>
    <m/>
    <n v="165.9"/>
    <n v="7.1000165900000001"/>
    <s v="Yes"/>
  </r>
  <r>
    <x v="2"/>
    <x v="10"/>
    <s v="Project"/>
    <x v="0"/>
    <m/>
    <x v="3"/>
    <x v="3"/>
    <x v="3"/>
    <x v="1"/>
    <x v="1"/>
    <x v="0"/>
    <s v="P842"/>
    <x v="123"/>
    <m/>
    <m/>
    <m/>
    <m/>
    <m/>
    <x v="3"/>
    <m/>
    <n v="317.60000000000002"/>
    <m/>
    <m/>
    <m/>
    <m/>
    <n v="317.60000000000002"/>
    <n v="317.60000000000002"/>
    <n v="0"/>
    <s v="No"/>
    <n v="7"/>
    <m/>
    <n v="317.60000000000002"/>
    <n v="7.1000317600000002"/>
    <s v="Yes"/>
  </r>
  <r>
    <x v="2"/>
    <x v="10"/>
    <s v="Project"/>
    <x v="0"/>
    <m/>
    <x v="0"/>
    <x v="3"/>
    <x v="4"/>
    <x v="0"/>
    <x v="0"/>
    <x v="0"/>
    <s v="P814"/>
    <x v="124"/>
    <m/>
    <m/>
    <m/>
    <m/>
    <m/>
    <x v="2"/>
    <m/>
    <n v="87.2"/>
    <n v="667.4"/>
    <m/>
    <m/>
    <m/>
    <n v="754.6"/>
    <n v="754.6"/>
    <n v="667.4"/>
    <s v="Yes"/>
    <n v="7"/>
    <m/>
    <n v="87.2"/>
    <n v="7.2000754599999999"/>
    <s v="Yes"/>
  </r>
  <r>
    <x v="2"/>
    <x v="10"/>
    <s v="Project"/>
    <x v="0"/>
    <m/>
    <x v="3"/>
    <x v="3"/>
    <x v="4"/>
    <x v="0"/>
    <x v="0"/>
    <x v="0"/>
    <s v="P808"/>
    <x v="125"/>
    <m/>
    <m/>
    <m/>
    <m/>
    <m/>
    <x v="1"/>
    <m/>
    <n v="1261.5999999999999"/>
    <n v="290.60000000000002"/>
    <m/>
    <m/>
    <m/>
    <n v="1552.1999999999998"/>
    <n v="1552.1999999999998"/>
    <n v="290.60000000000002"/>
    <s v="Yes"/>
    <n v="7"/>
    <m/>
    <n v="1261.5999999999999"/>
    <n v="7.2001552200000001"/>
    <s v="Yes"/>
  </r>
  <r>
    <x v="2"/>
    <x v="10"/>
    <s v="Project"/>
    <x v="0"/>
    <m/>
    <x v="3"/>
    <x v="3"/>
    <x v="3"/>
    <x v="1"/>
    <x v="1"/>
    <x v="0"/>
    <s v="P836"/>
    <x v="126"/>
    <m/>
    <m/>
    <m/>
    <m/>
    <m/>
    <x v="3"/>
    <m/>
    <n v="430.4"/>
    <m/>
    <m/>
    <m/>
    <m/>
    <n v="430.4"/>
    <n v="430.4"/>
    <n v="0"/>
    <s v="No"/>
    <n v="7"/>
    <m/>
    <n v="430.4"/>
    <n v="7.1000430400000001"/>
    <s v="Yes"/>
  </r>
  <r>
    <x v="2"/>
    <x v="10"/>
    <s v="Project"/>
    <x v="0"/>
    <m/>
    <x v="3"/>
    <x v="3"/>
    <x v="3"/>
    <x v="1"/>
    <x v="1"/>
    <x v="0"/>
    <s v="P848"/>
    <x v="127"/>
    <m/>
    <m/>
    <m/>
    <m/>
    <m/>
    <x v="3"/>
    <m/>
    <n v="402.3"/>
    <m/>
    <m/>
    <m/>
    <m/>
    <n v="402.3"/>
    <n v="402.3"/>
    <n v="0"/>
    <s v="No"/>
    <n v="7"/>
    <m/>
    <n v="402.3"/>
    <n v="7.1000402300000003"/>
    <s v="Yes"/>
  </r>
  <r>
    <x v="2"/>
    <x v="10"/>
    <s v="Project"/>
    <x v="0"/>
    <m/>
    <x v="3"/>
    <x v="3"/>
    <x v="4"/>
    <x v="0"/>
    <x v="0"/>
    <x v="0"/>
    <s v="P804"/>
    <x v="128"/>
    <m/>
    <m/>
    <m/>
    <m/>
    <m/>
    <x v="1"/>
    <m/>
    <n v="953.5"/>
    <n v="500.3"/>
    <m/>
    <m/>
    <m/>
    <n v="1453.8"/>
    <n v="1453.8"/>
    <n v="500.3"/>
    <s v="Yes"/>
    <n v="7"/>
    <m/>
    <n v="953.5"/>
    <n v="7.2001453800000004"/>
    <s v="Yes"/>
  </r>
  <r>
    <x v="2"/>
    <x v="5"/>
    <s v="Program"/>
    <x v="2"/>
    <m/>
    <x v="3"/>
    <x v="3"/>
    <x v="4"/>
    <x v="0"/>
    <x v="0"/>
    <x v="0"/>
    <s v="P850"/>
    <x v="129"/>
    <m/>
    <m/>
    <m/>
    <m/>
    <m/>
    <x v="0"/>
    <m/>
    <n v="1479.1"/>
    <n v="4148.8"/>
    <n v="8.4"/>
    <m/>
    <m/>
    <n v="5636.2999999999993"/>
    <n v="5636.2999999999993"/>
    <n v="4157.2"/>
    <s v="Yes"/>
    <n v="7"/>
    <m/>
    <n v="1479.1"/>
    <n v="7.3005636300000001"/>
    <s v="Yes"/>
  </r>
  <r>
    <x v="2"/>
    <x v="13"/>
    <s v="Program"/>
    <x v="2"/>
    <m/>
    <x v="3"/>
    <x v="3"/>
    <x v="3"/>
    <x v="1"/>
    <x v="1"/>
    <x v="0"/>
    <s v="P863"/>
    <x v="130"/>
    <m/>
    <m/>
    <m/>
    <m/>
    <m/>
    <x v="3"/>
    <m/>
    <n v="50"/>
    <m/>
    <m/>
    <m/>
    <m/>
    <n v="50"/>
    <n v="50"/>
    <n v="0"/>
    <s v="No"/>
    <n v="7"/>
    <m/>
    <n v="50"/>
    <n v="7.1000050000000003"/>
    <s v="Yes"/>
  </r>
  <r>
    <x v="2"/>
    <x v="13"/>
    <s v="Program"/>
    <x v="2"/>
    <m/>
    <x v="2"/>
    <x v="3"/>
    <x v="3"/>
    <x v="1"/>
    <x v="1"/>
    <x v="0"/>
    <s v="P823"/>
    <x v="131"/>
    <m/>
    <m/>
    <m/>
    <m/>
    <m/>
    <x v="3"/>
    <m/>
    <n v="198.3"/>
    <m/>
    <m/>
    <m/>
    <m/>
    <n v="198.3"/>
    <n v="198.3"/>
    <n v="0"/>
    <s v="No"/>
    <n v="7"/>
    <m/>
    <n v="198.3"/>
    <n v="7.1000198299999999"/>
    <s v="Yes"/>
  </r>
  <r>
    <x v="2"/>
    <x v="13"/>
    <s v="Project"/>
    <x v="0"/>
    <m/>
    <x v="3"/>
    <x v="3"/>
    <x v="3"/>
    <x v="1"/>
    <x v="1"/>
    <x v="0"/>
    <s v="P826"/>
    <x v="132"/>
    <m/>
    <m/>
    <m/>
    <m/>
    <m/>
    <x v="3"/>
    <m/>
    <n v="234"/>
    <m/>
    <m/>
    <m/>
    <m/>
    <n v="234"/>
    <n v="234"/>
    <n v="0"/>
    <s v="No"/>
    <n v="7"/>
    <m/>
    <n v="234"/>
    <n v="7.1000234000000004"/>
    <s v="Yes"/>
  </r>
  <r>
    <x v="2"/>
    <x v="13"/>
    <s v="Project"/>
    <x v="0"/>
    <m/>
    <x v="3"/>
    <x v="3"/>
    <x v="3"/>
    <x v="1"/>
    <x v="1"/>
    <x v="0"/>
    <s v="P801"/>
    <x v="133"/>
    <m/>
    <m/>
    <m/>
    <m/>
    <m/>
    <x v="3"/>
    <m/>
    <n v="149.6"/>
    <m/>
    <m/>
    <m/>
    <m/>
    <n v="149.6"/>
    <n v="149.6"/>
    <n v="0"/>
    <s v="No"/>
    <n v="7"/>
    <m/>
    <n v="149.6"/>
    <n v="7.1000149600000002"/>
    <s v="Yes"/>
  </r>
  <r>
    <x v="3"/>
    <x v="14"/>
    <s v="Program"/>
    <x v="2"/>
    <m/>
    <x v="6"/>
    <x v="3"/>
    <x v="3"/>
    <x v="1"/>
    <x v="1"/>
    <x v="0"/>
    <s v="N/A"/>
    <x v="134"/>
    <m/>
    <m/>
    <m/>
    <m/>
    <m/>
    <x v="1"/>
    <m/>
    <n v="1000"/>
    <m/>
    <m/>
    <m/>
    <m/>
    <n v="1000"/>
    <n v="1000"/>
    <n v="0"/>
    <s v="Yes"/>
    <n v="7"/>
    <m/>
    <n v="1000"/>
    <n v="7.1001000000000003"/>
    <s v="Yes"/>
  </r>
  <r>
    <x v="0"/>
    <x v="0"/>
    <s v="Program"/>
    <x v="5"/>
    <m/>
    <x v="0"/>
    <x v="4"/>
    <x v="3"/>
    <x v="2"/>
    <x v="1"/>
    <x v="0"/>
    <m/>
    <x v="135"/>
    <m/>
    <m/>
    <m/>
    <m/>
    <m/>
    <x v="3"/>
    <m/>
    <m/>
    <n v="300"/>
    <m/>
    <m/>
    <m/>
    <n v="300"/>
    <n v="300"/>
    <n v="0"/>
    <s v="No"/>
    <n v="6"/>
    <m/>
    <n v="300"/>
    <n v="6.1000300000000003"/>
    <s v="Yes"/>
  </r>
  <r>
    <x v="0"/>
    <x v="0"/>
    <s v="Program"/>
    <x v="5"/>
    <m/>
    <x v="0"/>
    <x v="4"/>
    <x v="3"/>
    <x v="2"/>
    <x v="1"/>
    <x v="0"/>
    <m/>
    <x v="136"/>
    <m/>
    <m/>
    <m/>
    <m/>
    <m/>
    <x v="3"/>
    <m/>
    <m/>
    <n v="300"/>
    <m/>
    <m/>
    <m/>
    <n v="300"/>
    <n v="300"/>
    <n v="0"/>
    <s v="No"/>
    <n v="6"/>
    <m/>
    <n v="300"/>
    <n v="6.1000300000000003"/>
    <s v="Yes"/>
  </r>
  <r>
    <x v="0"/>
    <x v="0"/>
    <s v="Program"/>
    <x v="1"/>
    <m/>
    <x v="0"/>
    <x v="4"/>
    <x v="3"/>
    <x v="2"/>
    <x v="1"/>
    <x v="0"/>
    <m/>
    <x v="137"/>
    <m/>
    <m/>
    <m/>
    <m/>
    <m/>
    <x v="3"/>
    <m/>
    <m/>
    <n v="600"/>
    <m/>
    <m/>
    <m/>
    <n v="600"/>
    <n v="600"/>
    <n v="0"/>
    <s v="No"/>
    <n v="6"/>
    <m/>
    <n v="600"/>
    <n v="6.10006"/>
    <s v="Yes"/>
  </r>
  <r>
    <x v="0"/>
    <x v="0"/>
    <s v="Program"/>
    <x v="2"/>
    <m/>
    <x v="0"/>
    <x v="4"/>
    <x v="3"/>
    <x v="2"/>
    <x v="1"/>
    <x v="0"/>
    <m/>
    <x v="138"/>
    <m/>
    <m/>
    <m/>
    <m/>
    <m/>
    <x v="1"/>
    <m/>
    <m/>
    <n v="1569"/>
    <m/>
    <m/>
    <m/>
    <n v="1569"/>
    <n v="1569"/>
    <n v="0"/>
    <s v="Yes"/>
    <n v="6"/>
    <m/>
    <n v="1569"/>
    <n v="6.1001569"/>
    <s v="Yes"/>
  </r>
  <r>
    <x v="0"/>
    <x v="0"/>
    <s v="Program"/>
    <x v="2"/>
    <m/>
    <x v="0"/>
    <x v="4"/>
    <x v="3"/>
    <x v="2"/>
    <x v="1"/>
    <x v="0"/>
    <m/>
    <x v="139"/>
    <m/>
    <m/>
    <m/>
    <m/>
    <m/>
    <x v="3"/>
    <m/>
    <m/>
    <n v="200"/>
    <m/>
    <m/>
    <m/>
    <n v="200"/>
    <n v="200"/>
    <n v="0"/>
    <s v="No"/>
    <n v="6"/>
    <m/>
    <n v="200"/>
    <n v="6.1000199999999998"/>
    <s v="Yes"/>
  </r>
  <r>
    <x v="0"/>
    <x v="0"/>
    <s v="Project"/>
    <x v="0"/>
    <m/>
    <x v="0"/>
    <x v="4"/>
    <x v="3"/>
    <x v="2"/>
    <x v="1"/>
    <x v="0"/>
    <m/>
    <x v="140"/>
    <m/>
    <m/>
    <m/>
    <m/>
    <m/>
    <x v="1"/>
    <m/>
    <m/>
    <n v="1000"/>
    <m/>
    <m/>
    <m/>
    <n v="1000"/>
    <n v="1000"/>
    <n v="0"/>
    <s v="Yes"/>
    <n v="6"/>
    <m/>
    <n v="1000"/>
    <n v="6.1001000000000003"/>
    <s v="Yes"/>
  </r>
  <r>
    <x v="0"/>
    <x v="0"/>
    <s v="Project"/>
    <x v="0"/>
    <m/>
    <x v="0"/>
    <x v="4"/>
    <x v="3"/>
    <x v="2"/>
    <x v="1"/>
    <x v="0"/>
    <m/>
    <x v="141"/>
    <m/>
    <m/>
    <m/>
    <m/>
    <m/>
    <x v="3"/>
    <m/>
    <m/>
    <n v="100"/>
    <m/>
    <m/>
    <m/>
    <n v="100"/>
    <n v="100"/>
    <n v="0"/>
    <s v="No"/>
    <n v="6"/>
    <m/>
    <n v="100"/>
    <n v="6.1000100000000002"/>
    <s v="Yes"/>
  </r>
  <r>
    <x v="0"/>
    <x v="0"/>
    <s v="Project"/>
    <x v="0"/>
    <m/>
    <x v="3"/>
    <x v="4"/>
    <x v="5"/>
    <x v="0"/>
    <x v="1"/>
    <x v="0"/>
    <m/>
    <x v="142"/>
    <m/>
    <m/>
    <m/>
    <m/>
    <m/>
    <x v="1"/>
    <m/>
    <m/>
    <n v="1150"/>
    <m/>
    <m/>
    <m/>
    <n v="1150"/>
    <n v="1150"/>
    <n v="0"/>
    <s v="Yes"/>
    <n v="6"/>
    <m/>
    <n v="1150"/>
    <n v="6.1001149999999997"/>
    <s v="Yes"/>
  </r>
  <r>
    <x v="0"/>
    <x v="0"/>
    <s v="Project"/>
    <x v="0"/>
    <m/>
    <x v="0"/>
    <x v="4"/>
    <x v="5"/>
    <x v="0"/>
    <x v="0"/>
    <x v="0"/>
    <m/>
    <x v="143"/>
    <m/>
    <m/>
    <m/>
    <m/>
    <m/>
    <x v="1"/>
    <m/>
    <m/>
    <n v="500"/>
    <n v="500"/>
    <n v="500"/>
    <n v="500"/>
    <n v="2000"/>
    <n v="2000"/>
    <n v="1500"/>
    <s v="Yes"/>
    <n v="6"/>
    <m/>
    <n v="500"/>
    <n v="6.4001999999999999"/>
    <s v="Yes"/>
  </r>
  <r>
    <x v="0"/>
    <x v="0"/>
    <s v="Project"/>
    <x v="0"/>
    <m/>
    <x v="0"/>
    <x v="4"/>
    <x v="5"/>
    <x v="0"/>
    <x v="0"/>
    <x v="0"/>
    <m/>
    <x v="144"/>
    <m/>
    <m/>
    <m/>
    <m/>
    <m/>
    <x v="3"/>
    <m/>
    <m/>
    <n v="50"/>
    <n v="200"/>
    <m/>
    <m/>
    <n v="250"/>
    <n v="250"/>
    <n v="200"/>
    <s v="No"/>
    <n v="6"/>
    <m/>
    <n v="50"/>
    <n v="6.2000250000000001"/>
    <s v="Yes"/>
  </r>
  <r>
    <x v="0"/>
    <x v="0"/>
    <s v="Project"/>
    <x v="0"/>
    <m/>
    <x v="0"/>
    <x v="4"/>
    <x v="3"/>
    <x v="2"/>
    <x v="1"/>
    <x v="0"/>
    <m/>
    <x v="145"/>
    <m/>
    <m/>
    <m/>
    <m/>
    <m/>
    <x v="2"/>
    <m/>
    <m/>
    <n v="855"/>
    <m/>
    <m/>
    <m/>
    <n v="855"/>
    <n v="855"/>
    <n v="0"/>
    <s v="Yes"/>
    <n v="6"/>
    <m/>
    <n v="855"/>
    <n v="6.1000854999999996"/>
    <s v="Yes"/>
  </r>
  <r>
    <x v="0"/>
    <x v="0"/>
    <s v="Project"/>
    <x v="0"/>
    <m/>
    <x v="0"/>
    <x v="4"/>
    <x v="5"/>
    <x v="0"/>
    <x v="0"/>
    <x v="0"/>
    <m/>
    <x v="146"/>
    <m/>
    <m/>
    <m/>
    <m/>
    <m/>
    <x v="1"/>
    <m/>
    <m/>
    <n v="1500"/>
    <n v="750"/>
    <m/>
    <m/>
    <n v="2250"/>
    <n v="2250"/>
    <n v="750"/>
    <s v="Yes"/>
    <n v="6"/>
    <m/>
    <n v="1500"/>
    <n v="6.2002249999999997"/>
    <s v="Yes"/>
  </r>
  <r>
    <x v="0"/>
    <x v="0"/>
    <s v="Project"/>
    <x v="0"/>
    <m/>
    <x v="0"/>
    <x v="4"/>
    <x v="5"/>
    <x v="0"/>
    <x v="0"/>
    <x v="0"/>
    <m/>
    <x v="147"/>
    <m/>
    <m/>
    <m/>
    <m/>
    <m/>
    <x v="3"/>
    <m/>
    <m/>
    <n v="150"/>
    <n v="200"/>
    <m/>
    <m/>
    <n v="350"/>
    <n v="350"/>
    <n v="200"/>
    <s v="No"/>
    <n v="6"/>
    <m/>
    <n v="150"/>
    <n v="6.2000349999999997"/>
    <s v="Yes"/>
  </r>
  <r>
    <x v="0"/>
    <x v="0"/>
    <s v="Project"/>
    <x v="0"/>
    <m/>
    <x v="3"/>
    <x v="4"/>
    <x v="3"/>
    <x v="2"/>
    <x v="1"/>
    <x v="0"/>
    <m/>
    <x v="148"/>
    <m/>
    <m/>
    <m/>
    <m/>
    <m/>
    <x v="3"/>
    <m/>
    <m/>
    <n v="275"/>
    <m/>
    <m/>
    <m/>
    <n v="275"/>
    <n v="275"/>
    <n v="0"/>
    <s v="No"/>
    <n v="6"/>
    <m/>
    <n v="275"/>
    <n v="6.1000275000000004"/>
    <s v="Yes"/>
  </r>
  <r>
    <x v="0"/>
    <x v="0"/>
    <s v="Project"/>
    <x v="0"/>
    <m/>
    <x v="0"/>
    <x v="4"/>
    <x v="5"/>
    <x v="0"/>
    <x v="0"/>
    <x v="0"/>
    <m/>
    <x v="149"/>
    <m/>
    <m/>
    <m/>
    <m/>
    <m/>
    <x v="2"/>
    <m/>
    <m/>
    <n v="510"/>
    <n v="250"/>
    <m/>
    <m/>
    <n v="760"/>
    <n v="760"/>
    <n v="250"/>
    <s v="Yes"/>
    <n v="6"/>
    <m/>
    <n v="510"/>
    <n v="6.2000760000000001"/>
    <s v="Yes"/>
  </r>
  <r>
    <x v="0"/>
    <x v="0"/>
    <s v="Project"/>
    <x v="0"/>
    <m/>
    <x v="0"/>
    <x v="4"/>
    <x v="3"/>
    <x v="2"/>
    <x v="0"/>
    <x v="0"/>
    <m/>
    <x v="150"/>
    <m/>
    <m/>
    <m/>
    <m/>
    <m/>
    <x v="3"/>
    <m/>
    <m/>
    <n v="200"/>
    <n v="350"/>
    <m/>
    <m/>
    <n v="550"/>
    <n v="550"/>
    <n v="350"/>
    <s v="No"/>
    <n v="6"/>
    <m/>
    <n v="200"/>
    <n v="6.2000549999999999"/>
    <s v="Yes"/>
  </r>
  <r>
    <x v="0"/>
    <x v="0"/>
    <s v="Project"/>
    <x v="0"/>
    <m/>
    <x v="0"/>
    <x v="4"/>
    <x v="5"/>
    <x v="0"/>
    <x v="0"/>
    <x v="0"/>
    <m/>
    <x v="151"/>
    <m/>
    <m/>
    <m/>
    <m/>
    <m/>
    <x v="3"/>
    <m/>
    <m/>
    <n v="50"/>
    <n v="170"/>
    <m/>
    <m/>
    <n v="220"/>
    <n v="220"/>
    <n v="170"/>
    <s v="No"/>
    <n v="6"/>
    <m/>
    <n v="50"/>
    <n v="6.2000219999999997"/>
    <s v="Yes"/>
  </r>
  <r>
    <x v="0"/>
    <x v="0"/>
    <s v="Project"/>
    <x v="0"/>
    <m/>
    <x v="0"/>
    <x v="4"/>
    <x v="5"/>
    <x v="0"/>
    <x v="0"/>
    <x v="0"/>
    <m/>
    <x v="152"/>
    <m/>
    <m/>
    <m/>
    <m/>
    <m/>
    <x v="3"/>
    <m/>
    <m/>
    <n v="50"/>
    <n v="200"/>
    <m/>
    <m/>
    <n v="250"/>
    <n v="250"/>
    <n v="200"/>
    <s v="No"/>
    <n v="6"/>
    <m/>
    <n v="50"/>
    <n v="6.2000250000000001"/>
    <s v="Yes"/>
  </r>
  <r>
    <x v="0"/>
    <x v="0"/>
    <s v="Project"/>
    <x v="0"/>
    <m/>
    <x v="0"/>
    <x v="4"/>
    <x v="5"/>
    <x v="0"/>
    <x v="0"/>
    <x v="0"/>
    <m/>
    <x v="153"/>
    <m/>
    <m/>
    <m/>
    <m/>
    <m/>
    <x v="3"/>
    <m/>
    <m/>
    <n v="100"/>
    <n v="600"/>
    <m/>
    <m/>
    <n v="700"/>
    <n v="700"/>
    <n v="600"/>
    <s v="No"/>
    <n v="6"/>
    <m/>
    <n v="100"/>
    <n v="6.2000700000000002"/>
    <s v="Yes"/>
  </r>
  <r>
    <x v="0"/>
    <x v="0"/>
    <s v="Project"/>
    <x v="0"/>
    <m/>
    <x v="0"/>
    <x v="4"/>
    <x v="5"/>
    <x v="0"/>
    <x v="0"/>
    <x v="0"/>
    <m/>
    <x v="154"/>
    <m/>
    <m/>
    <m/>
    <m/>
    <m/>
    <x v="3"/>
    <m/>
    <m/>
    <n v="100"/>
    <n v="570"/>
    <m/>
    <m/>
    <n v="670"/>
    <n v="670"/>
    <n v="570"/>
    <s v="No"/>
    <n v="6"/>
    <m/>
    <n v="100"/>
    <n v="6.2000669999999998"/>
    <s v="Yes"/>
  </r>
  <r>
    <x v="0"/>
    <x v="0"/>
    <s v="Project"/>
    <x v="0"/>
    <m/>
    <x v="2"/>
    <x v="4"/>
    <x v="5"/>
    <x v="0"/>
    <x v="0"/>
    <x v="0"/>
    <m/>
    <x v="155"/>
    <m/>
    <m/>
    <m/>
    <m/>
    <m/>
    <x v="3"/>
    <m/>
    <m/>
    <n v="100"/>
    <n v="403"/>
    <m/>
    <m/>
    <n v="503"/>
    <n v="503"/>
    <n v="403"/>
    <s v="No"/>
    <n v="6"/>
    <m/>
    <n v="100"/>
    <n v="6.2000503"/>
    <s v="Yes"/>
  </r>
  <r>
    <x v="0"/>
    <x v="0"/>
    <s v="Project"/>
    <x v="0"/>
    <m/>
    <x v="3"/>
    <x v="4"/>
    <x v="3"/>
    <x v="2"/>
    <x v="1"/>
    <x v="0"/>
    <m/>
    <x v="156"/>
    <m/>
    <m/>
    <m/>
    <m/>
    <m/>
    <x v="3"/>
    <m/>
    <m/>
    <n v="242.3"/>
    <m/>
    <m/>
    <m/>
    <n v="242.3"/>
    <n v="242.3"/>
    <n v="0"/>
    <s v="No"/>
    <n v="6"/>
    <m/>
    <n v="242.3"/>
    <n v="6.1000242299999998"/>
    <s v="Yes"/>
  </r>
  <r>
    <x v="0"/>
    <x v="0"/>
    <s v="Project"/>
    <x v="0"/>
    <m/>
    <x v="0"/>
    <x v="4"/>
    <x v="3"/>
    <x v="2"/>
    <x v="1"/>
    <x v="0"/>
    <m/>
    <x v="157"/>
    <m/>
    <m/>
    <m/>
    <m/>
    <m/>
    <x v="3"/>
    <m/>
    <m/>
    <n v="349.6"/>
    <m/>
    <m/>
    <m/>
    <n v="349.6"/>
    <n v="349.6"/>
    <n v="0"/>
    <s v="No"/>
    <n v="6"/>
    <m/>
    <n v="349.6"/>
    <n v="6.1000349600000003"/>
    <s v="Yes"/>
  </r>
  <r>
    <x v="0"/>
    <x v="0"/>
    <s v="Project"/>
    <x v="0"/>
    <m/>
    <x v="2"/>
    <x v="4"/>
    <x v="5"/>
    <x v="0"/>
    <x v="0"/>
    <x v="0"/>
    <m/>
    <x v="158"/>
    <m/>
    <m/>
    <m/>
    <m/>
    <m/>
    <x v="3"/>
    <m/>
    <m/>
    <n v="150"/>
    <n v="100"/>
    <m/>
    <m/>
    <n v="250"/>
    <n v="250"/>
    <n v="100"/>
    <s v="No"/>
    <n v="6"/>
    <m/>
    <n v="150"/>
    <n v="6.2000250000000001"/>
    <s v="Yes"/>
  </r>
  <r>
    <x v="0"/>
    <x v="0"/>
    <s v="Project"/>
    <x v="0"/>
    <m/>
    <x v="0"/>
    <x v="4"/>
    <x v="5"/>
    <x v="0"/>
    <x v="0"/>
    <x v="0"/>
    <m/>
    <x v="159"/>
    <m/>
    <m/>
    <m/>
    <m/>
    <m/>
    <x v="3"/>
    <m/>
    <m/>
    <n v="200"/>
    <n v="100"/>
    <m/>
    <m/>
    <n v="300"/>
    <n v="300"/>
    <n v="100"/>
    <s v="No"/>
    <n v="6"/>
    <m/>
    <n v="200"/>
    <n v="6.2000299999999999"/>
    <s v="Yes"/>
  </r>
  <r>
    <x v="0"/>
    <x v="0"/>
    <s v="Project"/>
    <x v="0"/>
    <m/>
    <x v="2"/>
    <x v="4"/>
    <x v="5"/>
    <x v="0"/>
    <x v="0"/>
    <x v="0"/>
    <m/>
    <x v="160"/>
    <m/>
    <m/>
    <m/>
    <m/>
    <m/>
    <x v="3"/>
    <m/>
    <m/>
    <n v="150"/>
    <n v="150"/>
    <m/>
    <m/>
    <n v="300"/>
    <n v="300"/>
    <n v="150"/>
    <s v="No"/>
    <n v="6"/>
    <m/>
    <n v="150"/>
    <n v="6.2000299999999999"/>
    <s v="Yes"/>
  </r>
  <r>
    <x v="0"/>
    <x v="0"/>
    <s v="Project"/>
    <x v="0"/>
    <m/>
    <x v="0"/>
    <x v="4"/>
    <x v="3"/>
    <x v="2"/>
    <x v="1"/>
    <x v="0"/>
    <m/>
    <x v="161"/>
    <m/>
    <m/>
    <m/>
    <m/>
    <m/>
    <x v="3"/>
    <m/>
    <m/>
    <n v="400"/>
    <m/>
    <m/>
    <m/>
    <n v="400"/>
    <n v="400"/>
    <n v="0"/>
    <s v="No"/>
    <n v="6"/>
    <m/>
    <n v="400"/>
    <n v="6.1000399999999999"/>
    <s v="Yes"/>
  </r>
  <r>
    <x v="0"/>
    <x v="0"/>
    <s v="Project"/>
    <x v="0"/>
    <m/>
    <x v="0"/>
    <x v="4"/>
    <x v="5"/>
    <x v="0"/>
    <x v="0"/>
    <x v="0"/>
    <m/>
    <x v="162"/>
    <m/>
    <m/>
    <m/>
    <m/>
    <m/>
    <x v="1"/>
    <m/>
    <m/>
    <n v="500"/>
    <n v="2000"/>
    <m/>
    <m/>
    <n v="2500"/>
    <n v="2500"/>
    <n v="2000"/>
    <s v="Yes"/>
    <n v="6"/>
    <m/>
    <n v="500"/>
    <n v="6.2002499999999996"/>
    <s v="Yes"/>
  </r>
  <r>
    <x v="0"/>
    <x v="0"/>
    <s v="Project"/>
    <x v="0"/>
    <m/>
    <x v="0"/>
    <x v="4"/>
    <x v="5"/>
    <x v="0"/>
    <x v="0"/>
    <x v="0"/>
    <m/>
    <x v="163"/>
    <m/>
    <m/>
    <m/>
    <m/>
    <m/>
    <x v="3"/>
    <m/>
    <m/>
    <n v="150"/>
    <n v="240"/>
    <m/>
    <m/>
    <n v="390"/>
    <n v="390"/>
    <n v="240"/>
    <s v="No"/>
    <n v="6"/>
    <m/>
    <n v="150"/>
    <n v="6.2000390000000003"/>
    <s v="Yes"/>
  </r>
  <r>
    <x v="0"/>
    <x v="0"/>
    <s v="Project"/>
    <x v="0"/>
    <m/>
    <x v="0"/>
    <x v="4"/>
    <x v="3"/>
    <x v="2"/>
    <x v="1"/>
    <x v="0"/>
    <m/>
    <x v="164"/>
    <m/>
    <m/>
    <m/>
    <m/>
    <m/>
    <x v="2"/>
    <m/>
    <m/>
    <n v="750"/>
    <m/>
    <m/>
    <m/>
    <n v="750"/>
    <n v="750"/>
    <n v="0"/>
    <s v="Yes"/>
    <n v="6"/>
    <m/>
    <n v="750"/>
    <n v="6.1000750000000004"/>
    <s v="Yes"/>
  </r>
  <r>
    <x v="0"/>
    <x v="6"/>
    <s v="Program"/>
    <x v="2"/>
    <m/>
    <x v="0"/>
    <x v="4"/>
    <x v="3"/>
    <x v="2"/>
    <x v="1"/>
    <x v="0"/>
    <m/>
    <x v="165"/>
    <m/>
    <m/>
    <m/>
    <m/>
    <m/>
    <x v="1"/>
    <m/>
    <m/>
    <n v="3450"/>
    <m/>
    <m/>
    <m/>
    <n v="3450"/>
    <n v="3450"/>
    <n v="0"/>
    <s v="Yes"/>
    <n v="6"/>
    <m/>
    <n v="3450"/>
    <n v="6.1003449999999999"/>
    <s v="Yes"/>
  </r>
  <r>
    <x v="0"/>
    <x v="6"/>
    <s v="Program"/>
    <x v="2"/>
    <m/>
    <x v="0"/>
    <x v="4"/>
    <x v="3"/>
    <x v="2"/>
    <x v="1"/>
    <x v="0"/>
    <m/>
    <x v="166"/>
    <m/>
    <m/>
    <m/>
    <m/>
    <m/>
    <x v="0"/>
    <m/>
    <m/>
    <n v="11444.7"/>
    <m/>
    <m/>
    <m/>
    <n v="11444.7"/>
    <n v="11444.7"/>
    <n v="0"/>
    <s v="Yes"/>
    <n v="6"/>
    <m/>
    <n v="11444.7"/>
    <n v="6.1011444700000004"/>
    <s v="Yes"/>
  </r>
  <r>
    <x v="0"/>
    <x v="6"/>
    <s v="Program"/>
    <x v="2"/>
    <m/>
    <x v="0"/>
    <x v="4"/>
    <x v="3"/>
    <x v="2"/>
    <x v="1"/>
    <x v="0"/>
    <m/>
    <x v="167"/>
    <m/>
    <m/>
    <m/>
    <m/>
    <m/>
    <x v="1"/>
    <m/>
    <m/>
    <n v="3750"/>
    <m/>
    <m/>
    <m/>
    <n v="3750"/>
    <n v="3750"/>
    <n v="0"/>
    <s v="Yes"/>
    <n v="6"/>
    <m/>
    <n v="3750"/>
    <n v="6.1003749999999997"/>
    <s v="Yes"/>
  </r>
  <r>
    <x v="0"/>
    <x v="6"/>
    <s v="Program"/>
    <x v="2"/>
    <m/>
    <x v="0"/>
    <x v="4"/>
    <x v="3"/>
    <x v="2"/>
    <x v="1"/>
    <x v="0"/>
    <m/>
    <x v="168"/>
    <m/>
    <m/>
    <m/>
    <m/>
    <m/>
    <x v="3"/>
    <m/>
    <m/>
    <n v="350"/>
    <m/>
    <m/>
    <m/>
    <n v="350"/>
    <n v="350"/>
    <n v="0"/>
    <s v="No"/>
    <n v="6"/>
    <m/>
    <n v="350"/>
    <n v="6.1000350000000001"/>
    <s v="Yes"/>
  </r>
  <r>
    <x v="0"/>
    <x v="6"/>
    <s v="Project"/>
    <x v="0"/>
    <m/>
    <x v="0"/>
    <x v="4"/>
    <x v="5"/>
    <x v="0"/>
    <x v="0"/>
    <x v="0"/>
    <m/>
    <x v="169"/>
    <m/>
    <m/>
    <m/>
    <m/>
    <m/>
    <x v="1"/>
    <m/>
    <m/>
    <n v="670"/>
    <n v="700"/>
    <m/>
    <m/>
    <n v="1370"/>
    <n v="1370"/>
    <n v="700"/>
    <s v="Yes"/>
    <n v="6"/>
    <m/>
    <n v="670"/>
    <n v="6.2001369999999998"/>
    <s v="Yes"/>
  </r>
  <r>
    <x v="0"/>
    <x v="6"/>
    <s v="Project"/>
    <x v="0"/>
    <m/>
    <x v="0"/>
    <x v="4"/>
    <x v="5"/>
    <x v="0"/>
    <x v="0"/>
    <x v="0"/>
    <m/>
    <x v="170"/>
    <m/>
    <m/>
    <m/>
    <m/>
    <m/>
    <x v="1"/>
    <m/>
    <m/>
    <n v="200"/>
    <n v="800"/>
    <m/>
    <m/>
    <n v="1000"/>
    <n v="1000"/>
    <n v="800"/>
    <s v="Yes"/>
    <n v="6"/>
    <m/>
    <n v="200"/>
    <n v="6.2000999999999999"/>
    <s v="Yes"/>
  </r>
  <r>
    <x v="0"/>
    <x v="7"/>
    <s v="Program"/>
    <x v="2"/>
    <m/>
    <x v="0"/>
    <x v="4"/>
    <x v="3"/>
    <x v="2"/>
    <x v="1"/>
    <x v="0"/>
    <m/>
    <x v="171"/>
    <m/>
    <m/>
    <m/>
    <m/>
    <m/>
    <x v="3"/>
    <m/>
    <m/>
    <n v="376"/>
    <m/>
    <m/>
    <m/>
    <n v="376"/>
    <n v="376"/>
    <n v="0"/>
    <s v="No"/>
    <n v="6"/>
    <m/>
    <n v="376"/>
    <n v="6.1000376000000003"/>
    <s v="Yes"/>
  </r>
  <r>
    <x v="0"/>
    <x v="7"/>
    <s v="Program"/>
    <x v="2"/>
    <m/>
    <x v="0"/>
    <x v="4"/>
    <x v="3"/>
    <x v="2"/>
    <x v="1"/>
    <x v="0"/>
    <m/>
    <x v="172"/>
    <m/>
    <m/>
    <m/>
    <m/>
    <m/>
    <x v="3"/>
    <m/>
    <m/>
    <n v="682"/>
    <m/>
    <m/>
    <m/>
    <n v="682"/>
    <n v="682"/>
    <n v="0"/>
    <s v="No"/>
    <n v="6"/>
    <m/>
    <n v="682"/>
    <n v="6.1000681999999999"/>
    <s v="Yes"/>
  </r>
  <r>
    <x v="0"/>
    <x v="7"/>
    <s v="Project"/>
    <x v="0"/>
    <m/>
    <x v="2"/>
    <x v="4"/>
    <x v="5"/>
    <x v="0"/>
    <x v="0"/>
    <x v="0"/>
    <m/>
    <x v="173"/>
    <m/>
    <m/>
    <m/>
    <m/>
    <m/>
    <x v="3"/>
    <m/>
    <m/>
    <n v="50"/>
    <n v="250"/>
    <m/>
    <m/>
    <n v="300"/>
    <n v="300"/>
    <n v="250"/>
    <s v="No"/>
    <n v="6"/>
    <m/>
    <n v="50"/>
    <n v="6.2000299999999999"/>
    <s v="Yes"/>
  </r>
  <r>
    <x v="0"/>
    <x v="7"/>
    <s v="Project"/>
    <x v="0"/>
    <m/>
    <x v="0"/>
    <x v="4"/>
    <x v="5"/>
    <x v="0"/>
    <x v="0"/>
    <x v="0"/>
    <m/>
    <x v="174"/>
    <m/>
    <m/>
    <m/>
    <m/>
    <m/>
    <x v="3"/>
    <m/>
    <m/>
    <n v="100"/>
    <n v="500"/>
    <m/>
    <m/>
    <n v="600"/>
    <n v="600"/>
    <n v="500"/>
    <s v="No"/>
    <n v="6"/>
    <m/>
    <n v="100"/>
    <n v="6.2000599999999997"/>
    <s v="Yes"/>
  </r>
  <r>
    <x v="0"/>
    <x v="7"/>
    <s v="Project"/>
    <x v="0"/>
    <m/>
    <x v="0"/>
    <x v="4"/>
    <x v="5"/>
    <x v="0"/>
    <x v="0"/>
    <x v="0"/>
    <m/>
    <x v="175"/>
    <m/>
    <m/>
    <m/>
    <m/>
    <m/>
    <x v="1"/>
    <m/>
    <m/>
    <n v="200"/>
    <n v="800"/>
    <m/>
    <m/>
    <n v="1000"/>
    <n v="1000"/>
    <n v="800"/>
    <s v="Yes"/>
    <n v="6"/>
    <m/>
    <n v="200"/>
    <n v="6.2000999999999999"/>
    <s v="Yes"/>
  </r>
  <r>
    <x v="0"/>
    <x v="4"/>
    <s v="Program"/>
    <x v="2"/>
    <m/>
    <x v="3"/>
    <x v="4"/>
    <x v="3"/>
    <x v="2"/>
    <x v="1"/>
    <x v="0"/>
    <m/>
    <x v="176"/>
    <m/>
    <m/>
    <m/>
    <m/>
    <m/>
    <x v="3"/>
    <m/>
    <m/>
    <n v="50"/>
    <m/>
    <m/>
    <m/>
    <n v="50"/>
    <n v="50"/>
    <n v="0"/>
    <s v="No"/>
    <n v="6"/>
    <m/>
    <n v="50"/>
    <n v="6.1000050000000003"/>
    <s v="Yes"/>
  </r>
  <r>
    <x v="0"/>
    <x v="4"/>
    <s v="Program"/>
    <x v="2"/>
    <m/>
    <x v="3"/>
    <x v="4"/>
    <x v="3"/>
    <x v="2"/>
    <x v="1"/>
    <x v="0"/>
    <m/>
    <x v="177"/>
    <m/>
    <m/>
    <m/>
    <m/>
    <m/>
    <x v="3"/>
    <m/>
    <m/>
    <n v="20"/>
    <m/>
    <m/>
    <m/>
    <n v="20"/>
    <n v="20"/>
    <n v="0"/>
    <s v="No"/>
    <n v="6"/>
    <m/>
    <n v="20"/>
    <n v="6.1000019999999999"/>
    <s v="Yes"/>
  </r>
  <r>
    <x v="0"/>
    <x v="4"/>
    <s v="Program"/>
    <x v="2"/>
    <m/>
    <x v="0"/>
    <x v="4"/>
    <x v="3"/>
    <x v="2"/>
    <x v="1"/>
    <x v="0"/>
    <m/>
    <x v="178"/>
    <m/>
    <m/>
    <m/>
    <m/>
    <m/>
    <x v="3"/>
    <m/>
    <m/>
    <n v="100"/>
    <m/>
    <m/>
    <m/>
    <n v="100"/>
    <n v="100"/>
    <n v="0"/>
    <s v="No"/>
    <n v="6"/>
    <m/>
    <n v="100"/>
    <n v="6.1000100000000002"/>
    <s v="Yes"/>
  </r>
  <r>
    <x v="1"/>
    <x v="1"/>
    <s v="Program"/>
    <x v="2"/>
    <m/>
    <x v="0"/>
    <x v="4"/>
    <x v="5"/>
    <x v="0"/>
    <x v="0"/>
    <x v="0"/>
    <m/>
    <x v="179"/>
    <m/>
    <m/>
    <m/>
    <m/>
    <m/>
    <x v="1"/>
    <m/>
    <m/>
    <n v="531.79999999999995"/>
    <n v="1709.6"/>
    <m/>
    <m/>
    <n v="2241.3999999999996"/>
    <n v="2241.3999999999996"/>
    <n v="1709.6"/>
    <s v="Yes"/>
    <n v="6"/>
    <m/>
    <n v="531.79999999999995"/>
    <n v="6.2002241400000004"/>
    <s v="Yes"/>
  </r>
  <r>
    <x v="1"/>
    <x v="1"/>
    <s v="Program"/>
    <x v="2"/>
    <m/>
    <x v="0"/>
    <x v="4"/>
    <x v="3"/>
    <x v="2"/>
    <x v="1"/>
    <x v="0"/>
    <m/>
    <x v="180"/>
    <m/>
    <m/>
    <m/>
    <m/>
    <m/>
    <x v="1"/>
    <m/>
    <m/>
    <n v="1387.1"/>
    <m/>
    <m/>
    <m/>
    <n v="1387.1"/>
    <n v="1387.1"/>
    <n v="0"/>
    <s v="Yes"/>
    <n v="6"/>
    <m/>
    <n v="1387.1"/>
    <n v="6.1001387100000004"/>
    <s v="Yes"/>
  </r>
  <r>
    <x v="1"/>
    <x v="1"/>
    <s v="Program"/>
    <x v="2"/>
    <m/>
    <x v="0"/>
    <x v="4"/>
    <x v="5"/>
    <x v="0"/>
    <x v="0"/>
    <x v="0"/>
    <m/>
    <x v="181"/>
    <m/>
    <m/>
    <m/>
    <m/>
    <m/>
    <x v="3"/>
    <m/>
    <m/>
    <n v="420"/>
    <n v="280"/>
    <m/>
    <m/>
    <n v="700"/>
    <n v="700"/>
    <n v="280"/>
    <s v="No"/>
    <n v="6"/>
    <m/>
    <n v="420"/>
    <n v="6.2000700000000002"/>
    <s v="Yes"/>
  </r>
  <r>
    <x v="1"/>
    <x v="1"/>
    <s v="Program"/>
    <x v="2"/>
    <m/>
    <x v="0"/>
    <x v="4"/>
    <x v="5"/>
    <x v="0"/>
    <x v="0"/>
    <x v="0"/>
    <m/>
    <x v="182"/>
    <m/>
    <m/>
    <m/>
    <m/>
    <m/>
    <x v="1"/>
    <m/>
    <m/>
    <n v="1250"/>
    <n v="2250"/>
    <m/>
    <m/>
    <n v="3500"/>
    <n v="3500"/>
    <n v="2250"/>
    <s v="Yes"/>
    <n v="6"/>
    <m/>
    <n v="1250"/>
    <n v="6.2003500000000003"/>
    <s v="Yes"/>
  </r>
  <r>
    <x v="1"/>
    <x v="1"/>
    <s v="Program"/>
    <x v="2"/>
    <m/>
    <x v="0"/>
    <x v="4"/>
    <x v="5"/>
    <x v="0"/>
    <x v="0"/>
    <x v="0"/>
    <m/>
    <x v="183"/>
    <m/>
    <m/>
    <m/>
    <m/>
    <m/>
    <x v="1"/>
    <m/>
    <m/>
    <n v="439.2"/>
    <n v="815.7"/>
    <m/>
    <m/>
    <n v="1254.9000000000001"/>
    <n v="1254.9000000000001"/>
    <n v="815.7"/>
    <s v="Yes"/>
    <n v="6"/>
    <m/>
    <n v="439.2"/>
    <n v="6.2001254899999996"/>
    <s v="Yes"/>
  </r>
  <r>
    <x v="1"/>
    <x v="1"/>
    <s v="Program"/>
    <x v="2"/>
    <m/>
    <x v="0"/>
    <x v="4"/>
    <x v="5"/>
    <x v="0"/>
    <x v="0"/>
    <x v="0"/>
    <m/>
    <x v="184"/>
    <m/>
    <m/>
    <m/>
    <m/>
    <m/>
    <x v="3"/>
    <m/>
    <m/>
    <n v="210"/>
    <n v="140"/>
    <m/>
    <m/>
    <n v="350"/>
    <n v="350"/>
    <n v="140"/>
    <s v="No"/>
    <n v="6"/>
    <m/>
    <n v="210"/>
    <n v="6.2000349999999997"/>
    <s v="Yes"/>
  </r>
  <r>
    <x v="1"/>
    <x v="1"/>
    <s v="Program"/>
    <x v="2"/>
    <m/>
    <x v="0"/>
    <x v="4"/>
    <x v="5"/>
    <x v="0"/>
    <x v="0"/>
    <x v="0"/>
    <m/>
    <x v="185"/>
    <m/>
    <m/>
    <m/>
    <m/>
    <m/>
    <x v="1"/>
    <m/>
    <m/>
    <n v="114"/>
    <n v="2599"/>
    <m/>
    <m/>
    <n v="2713"/>
    <n v="2713"/>
    <n v="2599"/>
    <s v="Yes"/>
    <n v="6"/>
    <m/>
    <n v="114"/>
    <n v="6.2002712999999998"/>
    <s v="Yes"/>
  </r>
  <r>
    <x v="1"/>
    <x v="1"/>
    <s v="Project"/>
    <x v="0"/>
    <m/>
    <x v="2"/>
    <x v="4"/>
    <x v="5"/>
    <x v="0"/>
    <x v="0"/>
    <x v="0"/>
    <s v="P627"/>
    <x v="186"/>
    <m/>
    <m/>
    <m/>
    <m/>
    <m/>
    <x v="1"/>
    <m/>
    <m/>
    <n v="147.69999999999999"/>
    <n v="1105"/>
    <m/>
    <m/>
    <n v="1252.7"/>
    <n v="1252.7"/>
    <n v="1105"/>
    <s v="Yes"/>
    <n v="6"/>
    <m/>
    <n v="147.69999999999999"/>
    <n v="6.20012527"/>
    <s v="Yes"/>
  </r>
  <r>
    <x v="1"/>
    <x v="1"/>
    <s v="Project"/>
    <x v="0"/>
    <m/>
    <x v="3"/>
    <x v="4"/>
    <x v="5"/>
    <x v="0"/>
    <x v="0"/>
    <x v="0"/>
    <m/>
    <x v="187"/>
    <m/>
    <m/>
    <m/>
    <m/>
    <m/>
    <x v="3"/>
    <m/>
    <m/>
    <n v="120"/>
    <n v="340"/>
    <m/>
    <m/>
    <n v="460"/>
    <n v="460"/>
    <n v="340"/>
    <s v="No"/>
    <n v="6"/>
    <m/>
    <n v="120"/>
    <n v="6.2000460000000004"/>
    <s v="Yes"/>
  </r>
  <r>
    <x v="1"/>
    <x v="1"/>
    <s v="Project"/>
    <x v="0"/>
    <m/>
    <x v="2"/>
    <x v="4"/>
    <x v="5"/>
    <x v="0"/>
    <x v="0"/>
    <x v="0"/>
    <m/>
    <x v="188"/>
    <m/>
    <m/>
    <m/>
    <m/>
    <m/>
    <x v="1"/>
    <m/>
    <m/>
    <n v="220.4"/>
    <n v="1108.5999999999999"/>
    <m/>
    <m/>
    <n v="1329"/>
    <n v="1329"/>
    <n v="1108.5999999999999"/>
    <s v="Yes"/>
    <n v="6"/>
    <m/>
    <n v="220.4"/>
    <n v="6.2001328999999998"/>
    <s v="Yes"/>
  </r>
  <r>
    <x v="1"/>
    <x v="1"/>
    <s v="Project"/>
    <x v="0"/>
    <m/>
    <x v="0"/>
    <x v="4"/>
    <x v="5"/>
    <x v="0"/>
    <x v="0"/>
    <x v="0"/>
    <m/>
    <x v="189"/>
    <m/>
    <m/>
    <m/>
    <m/>
    <m/>
    <x v="1"/>
    <m/>
    <m/>
    <n v="408.7"/>
    <n v="1505.2"/>
    <m/>
    <m/>
    <n v="1913.9"/>
    <n v="1913.9"/>
    <n v="1505.2"/>
    <s v="Yes"/>
    <n v="6"/>
    <m/>
    <n v="408.7"/>
    <n v="6.2001913899999996"/>
    <s v="Yes"/>
  </r>
  <r>
    <x v="1"/>
    <x v="1"/>
    <s v="Project"/>
    <x v="0"/>
    <m/>
    <x v="2"/>
    <x v="4"/>
    <x v="5"/>
    <x v="0"/>
    <x v="0"/>
    <x v="0"/>
    <m/>
    <x v="190"/>
    <m/>
    <m/>
    <m/>
    <m/>
    <m/>
    <x v="2"/>
    <m/>
    <m/>
    <n v="54.8"/>
    <n v="773.9"/>
    <m/>
    <m/>
    <n v="828.69999999999993"/>
    <n v="828.69999999999993"/>
    <n v="773.9"/>
    <s v="Yes"/>
    <n v="6"/>
    <m/>
    <n v="54.8"/>
    <n v="6.2000828700000001"/>
    <s v="Yes"/>
  </r>
  <r>
    <x v="1"/>
    <x v="1"/>
    <s v="Project"/>
    <x v="0"/>
    <m/>
    <x v="0"/>
    <x v="4"/>
    <x v="5"/>
    <x v="0"/>
    <x v="0"/>
    <x v="0"/>
    <m/>
    <x v="191"/>
    <m/>
    <m/>
    <m/>
    <m/>
    <m/>
    <x v="3"/>
    <m/>
    <m/>
    <n v="120"/>
    <n v="180"/>
    <m/>
    <m/>
    <n v="300"/>
    <n v="300"/>
    <n v="180"/>
    <s v="No"/>
    <n v="6"/>
    <m/>
    <n v="120"/>
    <n v="6.2000299999999999"/>
    <s v="Yes"/>
  </r>
  <r>
    <x v="1"/>
    <x v="1"/>
    <s v="Project"/>
    <x v="0"/>
    <m/>
    <x v="0"/>
    <x v="4"/>
    <x v="5"/>
    <x v="0"/>
    <x v="0"/>
    <x v="0"/>
    <m/>
    <x v="192"/>
    <m/>
    <m/>
    <m/>
    <m/>
    <m/>
    <x v="2"/>
    <m/>
    <m/>
    <n v="54"/>
    <n v="710"/>
    <m/>
    <m/>
    <n v="764"/>
    <n v="764"/>
    <n v="710"/>
    <s v="Yes"/>
    <n v="6"/>
    <m/>
    <n v="54"/>
    <n v="6.2000764000000004"/>
    <s v="Yes"/>
  </r>
  <r>
    <x v="1"/>
    <x v="1"/>
    <s v="Project"/>
    <x v="0"/>
    <m/>
    <x v="3"/>
    <x v="4"/>
    <x v="5"/>
    <x v="0"/>
    <x v="0"/>
    <x v="0"/>
    <m/>
    <x v="193"/>
    <m/>
    <m/>
    <m/>
    <m/>
    <m/>
    <x v="3"/>
    <m/>
    <m/>
    <n v="68"/>
    <n v="616"/>
    <m/>
    <m/>
    <n v="684"/>
    <n v="684"/>
    <n v="616"/>
    <s v="No"/>
    <n v="6"/>
    <m/>
    <n v="68"/>
    <n v="6.2000684000000001"/>
    <s v="Yes"/>
  </r>
  <r>
    <x v="1"/>
    <x v="1"/>
    <s v="Project"/>
    <x v="0"/>
    <m/>
    <x v="3"/>
    <x v="4"/>
    <x v="5"/>
    <x v="0"/>
    <x v="0"/>
    <x v="0"/>
    <m/>
    <x v="194"/>
    <m/>
    <m/>
    <m/>
    <m/>
    <m/>
    <x v="3"/>
    <m/>
    <m/>
    <n v="125.1"/>
    <n v="310.39999999999998"/>
    <m/>
    <m/>
    <n v="435.5"/>
    <n v="435.5"/>
    <n v="310.39999999999998"/>
    <s v="No"/>
    <n v="6"/>
    <m/>
    <n v="125.1"/>
    <n v="6.2000435500000002"/>
    <s v="Yes"/>
  </r>
  <r>
    <x v="1"/>
    <x v="1"/>
    <s v="Project"/>
    <x v="0"/>
    <m/>
    <x v="3"/>
    <x v="4"/>
    <x v="3"/>
    <x v="2"/>
    <x v="1"/>
    <x v="0"/>
    <m/>
    <x v="195"/>
    <m/>
    <m/>
    <m/>
    <m/>
    <m/>
    <x v="3"/>
    <m/>
    <m/>
    <n v="200"/>
    <m/>
    <m/>
    <m/>
    <n v="200"/>
    <n v="200"/>
    <n v="0"/>
    <s v="No"/>
    <n v="6"/>
    <m/>
    <n v="200"/>
    <n v="6.1000199999999998"/>
    <s v="Yes"/>
  </r>
  <r>
    <x v="1"/>
    <x v="1"/>
    <s v="Project"/>
    <x v="0"/>
    <m/>
    <x v="2"/>
    <x v="4"/>
    <x v="5"/>
    <x v="0"/>
    <x v="0"/>
    <x v="0"/>
    <m/>
    <x v="196"/>
    <m/>
    <m/>
    <m/>
    <m/>
    <m/>
    <x v="3"/>
    <m/>
    <m/>
    <n v="50"/>
    <n v="150"/>
    <m/>
    <m/>
    <n v="200"/>
    <n v="200"/>
    <n v="150"/>
    <s v="No"/>
    <n v="6"/>
    <m/>
    <n v="50"/>
    <n v="6.2000200000000003"/>
    <s v="Yes"/>
  </r>
  <r>
    <x v="1"/>
    <x v="1"/>
    <s v="Project"/>
    <x v="0"/>
    <m/>
    <x v="0"/>
    <x v="4"/>
    <x v="5"/>
    <x v="0"/>
    <x v="0"/>
    <x v="0"/>
    <m/>
    <x v="197"/>
    <m/>
    <m/>
    <m/>
    <m/>
    <m/>
    <x v="3"/>
    <m/>
    <m/>
    <n v="40"/>
    <n v="240"/>
    <m/>
    <m/>
    <n v="280"/>
    <n v="280"/>
    <n v="240"/>
    <s v="No"/>
    <n v="6"/>
    <m/>
    <n v="40"/>
    <n v="6.2000279999999997"/>
    <s v="Yes"/>
  </r>
  <r>
    <x v="1"/>
    <x v="1"/>
    <s v="Project"/>
    <x v="0"/>
    <m/>
    <x v="0"/>
    <x v="4"/>
    <x v="5"/>
    <x v="0"/>
    <x v="0"/>
    <x v="0"/>
    <m/>
    <x v="198"/>
    <m/>
    <m/>
    <m/>
    <m/>
    <m/>
    <x v="3"/>
    <m/>
    <m/>
    <n v="50"/>
    <n v="300"/>
    <m/>
    <m/>
    <n v="350"/>
    <n v="350"/>
    <n v="300"/>
    <s v="No"/>
    <n v="6"/>
    <m/>
    <n v="50"/>
    <n v="6.2000349999999997"/>
    <s v="Yes"/>
  </r>
  <r>
    <x v="1"/>
    <x v="1"/>
    <s v="Project"/>
    <x v="0"/>
    <m/>
    <x v="0"/>
    <x v="4"/>
    <x v="5"/>
    <x v="0"/>
    <x v="0"/>
    <x v="0"/>
    <m/>
    <x v="199"/>
    <m/>
    <m/>
    <m/>
    <m/>
    <m/>
    <x v="2"/>
    <m/>
    <m/>
    <n v="50"/>
    <n v="700"/>
    <m/>
    <m/>
    <n v="750"/>
    <n v="750"/>
    <n v="700"/>
    <s v="Yes"/>
    <n v="6"/>
    <m/>
    <n v="50"/>
    <n v="6.200075"/>
    <s v="Yes"/>
  </r>
  <r>
    <x v="1"/>
    <x v="1"/>
    <s v="Project"/>
    <x v="0"/>
    <m/>
    <x v="2"/>
    <x v="4"/>
    <x v="5"/>
    <x v="0"/>
    <x v="0"/>
    <x v="0"/>
    <m/>
    <x v="200"/>
    <m/>
    <m/>
    <m/>
    <m/>
    <m/>
    <x v="3"/>
    <m/>
    <m/>
    <n v="60"/>
    <n v="400"/>
    <m/>
    <m/>
    <n v="460"/>
    <n v="460"/>
    <n v="0"/>
    <s v="No"/>
    <n v="6"/>
    <m/>
    <n v="60"/>
    <n v="6.2000460000000004"/>
    <s v="Yes"/>
  </r>
  <r>
    <x v="1"/>
    <x v="1"/>
    <s v="Project"/>
    <x v="0"/>
    <m/>
    <x v="2"/>
    <x v="4"/>
    <x v="5"/>
    <x v="0"/>
    <x v="0"/>
    <x v="0"/>
    <m/>
    <x v="201"/>
    <m/>
    <m/>
    <m/>
    <m/>
    <m/>
    <x v="3"/>
    <m/>
    <m/>
    <n v="36"/>
    <n v="54"/>
    <m/>
    <m/>
    <n v="90"/>
    <n v="90"/>
    <n v="0"/>
    <s v="No"/>
    <n v="6"/>
    <m/>
    <n v="36"/>
    <n v="6.2000089999999997"/>
    <s v="Yes"/>
  </r>
  <r>
    <x v="1"/>
    <x v="1"/>
    <s v="Project"/>
    <x v="0"/>
    <m/>
    <x v="0"/>
    <x v="4"/>
    <x v="5"/>
    <x v="0"/>
    <x v="0"/>
    <x v="0"/>
    <m/>
    <x v="202"/>
    <m/>
    <m/>
    <m/>
    <m/>
    <m/>
    <x v="3"/>
    <m/>
    <m/>
    <n v="135"/>
    <n v="315"/>
    <m/>
    <m/>
    <n v="450"/>
    <n v="450"/>
    <n v="315"/>
    <s v="No"/>
    <n v="6"/>
    <m/>
    <n v="135"/>
    <n v="6.2000450000000003"/>
    <s v="Yes"/>
  </r>
  <r>
    <x v="1"/>
    <x v="11"/>
    <s v="Program"/>
    <x v="2"/>
    <m/>
    <x v="0"/>
    <x v="4"/>
    <x v="3"/>
    <x v="2"/>
    <x v="1"/>
    <x v="0"/>
    <m/>
    <x v="203"/>
    <m/>
    <m/>
    <m/>
    <m/>
    <m/>
    <x v="3"/>
    <m/>
    <m/>
    <n v="162"/>
    <m/>
    <m/>
    <m/>
    <n v="162"/>
    <n v="162"/>
    <n v="0"/>
    <s v="No"/>
    <n v="6"/>
    <m/>
    <n v="162"/>
    <n v="6.1000161999999998"/>
    <s v="Yes"/>
  </r>
  <r>
    <x v="1"/>
    <x v="11"/>
    <s v="Program"/>
    <x v="2"/>
    <m/>
    <x v="0"/>
    <x v="4"/>
    <x v="3"/>
    <x v="2"/>
    <x v="1"/>
    <x v="0"/>
    <m/>
    <x v="204"/>
    <m/>
    <m/>
    <m/>
    <m/>
    <m/>
    <x v="1"/>
    <m/>
    <m/>
    <n v="2446"/>
    <m/>
    <m/>
    <m/>
    <n v="2446"/>
    <n v="2446"/>
    <n v="0"/>
    <s v="Yes"/>
    <n v="6"/>
    <m/>
    <n v="2446"/>
    <n v="6.1002445999999999"/>
    <s v="Yes"/>
  </r>
  <r>
    <x v="1"/>
    <x v="11"/>
    <s v="Project"/>
    <x v="0"/>
    <m/>
    <x v="2"/>
    <x v="4"/>
    <x v="5"/>
    <x v="0"/>
    <x v="0"/>
    <x v="0"/>
    <m/>
    <x v="205"/>
    <m/>
    <m/>
    <m/>
    <m/>
    <m/>
    <x v="2"/>
    <m/>
    <m/>
    <n v="150"/>
    <n v="600"/>
    <m/>
    <m/>
    <n v="750"/>
    <n v="750"/>
    <n v="600"/>
    <s v="Yes"/>
    <n v="6"/>
    <m/>
    <n v="150"/>
    <n v="6.200075"/>
    <s v="Yes"/>
  </r>
  <r>
    <x v="1"/>
    <x v="8"/>
    <s v="Program"/>
    <x v="2"/>
    <m/>
    <x v="5"/>
    <x v="4"/>
    <x v="3"/>
    <x v="2"/>
    <x v="1"/>
    <x v="0"/>
    <m/>
    <x v="206"/>
    <m/>
    <m/>
    <m/>
    <m/>
    <m/>
    <x v="1"/>
    <m/>
    <m/>
    <n v="4369"/>
    <m/>
    <m/>
    <m/>
    <n v="4369"/>
    <n v="4369"/>
    <n v="0"/>
    <s v="Yes"/>
    <n v="6"/>
    <m/>
    <n v="4369"/>
    <n v="6.1004369000000001"/>
    <s v="Yes"/>
  </r>
  <r>
    <x v="1"/>
    <x v="8"/>
    <s v="Program"/>
    <x v="2"/>
    <m/>
    <x v="0"/>
    <x v="4"/>
    <x v="3"/>
    <x v="2"/>
    <x v="1"/>
    <x v="0"/>
    <m/>
    <x v="207"/>
    <m/>
    <m/>
    <m/>
    <m/>
    <m/>
    <x v="1"/>
    <m/>
    <m/>
    <n v="4454"/>
    <m/>
    <m/>
    <m/>
    <n v="4454"/>
    <n v="4454"/>
    <n v="0"/>
    <s v="Yes"/>
    <n v="6"/>
    <m/>
    <n v="4454"/>
    <n v="6.1004453999999999"/>
    <s v="Yes"/>
  </r>
  <r>
    <x v="1"/>
    <x v="8"/>
    <s v="Program"/>
    <x v="2"/>
    <m/>
    <x v="2"/>
    <x v="4"/>
    <x v="5"/>
    <x v="0"/>
    <x v="0"/>
    <x v="0"/>
    <m/>
    <x v="208"/>
    <m/>
    <m/>
    <m/>
    <m/>
    <m/>
    <x v="1"/>
    <m/>
    <m/>
    <n v="480.3"/>
    <n v="2719.95"/>
    <m/>
    <m/>
    <n v="3200.25"/>
    <n v="3200.25"/>
    <n v="2719.95"/>
    <s v="Yes"/>
    <n v="6"/>
    <m/>
    <n v="480.3"/>
    <n v="6.2003200300000003"/>
    <s v="Yes"/>
  </r>
  <r>
    <x v="1"/>
    <x v="8"/>
    <s v="Program"/>
    <x v="2"/>
    <m/>
    <x v="0"/>
    <x v="4"/>
    <x v="5"/>
    <x v="0"/>
    <x v="0"/>
    <x v="0"/>
    <m/>
    <x v="209"/>
    <m/>
    <m/>
    <m/>
    <m/>
    <m/>
    <x v="1"/>
    <m/>
    <m/>
    <n v="1287.3"/>
    <n v="1245.0999999999999"/>
    <m/>
    <m/>
    <n v="2532.3999999999996"/>
    <n v="2532.3999999999996"/>
    <n v="1245.0999999999999"/>
    <s v="Yes"/>
    <n v="6"/>
    <m/>
    <n v="1287.3"/>
    <n v="6.2002532400000003"/>
    <s v="Yes"/>
  </r>
  <r>
    <x v="1"/>
    <x v="8"/>
    <s v="Program"/>
    <x v="2"/>
    <m/>
    <x v="2"/>
    <x v="4"/>
    <x v="5"/>
    <x v="0"/>
    <x v="0"/>
    <x v="0"/>
    <m/>
    <x v="210"/>
    <m/>
    <m/>
    <m/>
    <m/>
    <m/>
    <x v="3"/>
    <m/>
    <m/>
    <n v="30"/>
    <n v="270"/>
    <m/>
    <m/>
    <n v="300"/>
    <n v="300"/>
    <n v="270"/>
    <s v="No"/>
    <n v="6"/>
    <m/>
    <n v="30"/>
    <n v="6.2000299999999999"/>
    <s v="Yes"/>
  </r>
  <r>
    <x v="1"/>
    <x v="8"/>
    <s v="Project"/>
    <x v="0"/>
    <m/>
    <x v="1"/>
    <x v="4"/>
    <x v="3"/>
    <x v="2"/>
    <x v="1"/>
    <x v="0"/>
    <m/>
    <x v="211"/>
    <m/>
    <m/>
    <m/>
    <m/>
    <m/>
    <x v="1"/>
    <m/>
    <m/>
    <n v="1000"/>
    <m/>
    <m/>
    <m/>
    <n v="1000"/>
    <n v="1000"/>
    <n v="0"/>
    <s v="Yes"/>
    <n v="6"/>
    <m/>
    <n v="1000"/>
    <n v="6.1001000000000003"/>
    <s v="Yes"/>
  </r>
  <r>
    <x v="1"/>
    <x v="8"/>
    <s v="Project"/>
    <x v="0"/>
    <m/>
    <x v="0"/>
    <x v="4"/>
    <x v="5"/>
    <x v="0"/>
    <x v="0"/>
    <x v="0"/>
    <m/>
    <x v="212"/>
    <m/>
    <m/>
    <m/>
    <m/>
    <m/>
    <x v="2"/>
    <m/>
    <m/>
    <n v="200"/>
    <n v="600"/>
    <m/>
    <m/>
    <n v="800"/>
    <n v="800"/>
    <n v="600"/>
    <s v="Yes"/>
    <n v="6"/>
    <m/>
    <n v="200"/>
    <n v="6.2000799999999998"/>
    <s v="Yes"/>
  </r>
  <r>
    <x v="1"/>
    <x v="2"/>
    <s v="Program"/>
    <x v="4"/>
    <m/>
    <x v="0"/>
    <x v="4"/>
    <x v="5"/>
    <x v="0"/>
    <x v="0"/>
    <x v="0"/>
    <m/>
    <x v="213"/>
    <m/>
    <m/>
    <m/>
    <m/>
    <m/>
    <x v="1"/>
    <m/>
    <m/>
    <n v="200"/>
    <n v="1400"/>
    <m/>
    <m/>
    <n v="1600"/>
    <n v="1600"/>
    <n v="1400"/>
    <s v="Yes"/>
    <n v="6"/>
    <m/>
    <n v="200"/>
    <n v="6.2001600000000003"/>
    <s v="Yes"/>
  </r>
  <r>
    <x v="1"/>
    <x v="2"/>
    <s v="Program"/>
    <x v="1"/>
    <m/>
    <x v="0"/>
    <x v="4"/>
    <x v="5"/>
    <x v="0"/>
    <x v="0"/>
    <x v="0"/>
    <m/>
    <x v="214"/>
    <m/>
    <m/>
    <m/>
    <m/>
    <m/>
    <x v="1"/>
    <m/>
    <m/>
    <n v="200"/>
    <n v="1400"/>
    <m/>
    <m/>
    <n v="1600"/>
    <n v="1600"/>
    <n v="1400"/>
    <s v="Yes"/>
    <n v="6"/>
    <m/>
    <n v="200"/>
    <n v="6.2001600000000003"/>
    <s v="Yes"/>
  </r>
  <r>
    <x v="1"/>
    <x v="2"/>
    <s v="Program"/>
    <x v="2"/>
    <m/>
    <x v="0"/>
    <x v="4"/>
    <x v="3"/>
    <x v="2"/>
    <x v="1"/>
    <x v="0"/>
    <m/>
    <x v="215"/>
    <m/>
    <m/>
    <m/>
    <m/>
    <m/>
    <x v="1"/>
    <m/>
    <m/>
    <n v="1500"/>
    <m/>
    <m/>
    <m/>
    <n v="1500"/>
    <n v="1500"/>
    <n v="0"/>
    <s v="Yes"/>
    <n v="6"/>
    <m/>
    <n v="1500"/>
    <n v="6.1001500000000002"/>
    <s v="Yes"/>
  </r>
  <r>
    <x v="1"/>
    <x v="2"/>
    <s v="Program"/>
    <x v="2"/>
    <m/>
    <x v="0"/>
    <x v="4"/>
    <x v="3"/>
    <x v="2"/>
    <x v="1"/>
    <x v="0"/>
    <m/>
    <x v="216"/>
    <m/>
    <m/>
    <m/>
    <m/>
    <m/>
    <x v="3"/>
    <m/>
    <m/>
    <n v="489.5"/>
    <m/>
    <m/>
    <m/>
    <n v="489.5"/>
    <n v="489.5"/>
    <n v="0"/>
    <s v="No"/>
    <n v="6"/>
    <m/>
    <n v="489.5"/>
    <n v="6.1000489499999997"/>
    <s v="Yes"/>
  </r>
  <r>
    <x v="1"/>
    <x v="2"/>
    <s v="Project"/>
    <x v="0"/>
    <m/>
    <x v="0"/>
    <x v="4"/>
    <x v="3"/>
    <x v="2"/>
    <x v="1"/>
    <x v="0"/>
    <m/>
    <x v="217"/>
    <m/>
    <m/>
    <m/>
    <m/>
    <m/>
    <x v="1"/>
    <m/>
    <m/>
    <n v="1000"/>
    <m/>
    <m/>
    <m/>
    <n v="1000"/>
    <n v="1000"/>
    <n v="0"/>
    <s v="Yes"/>
    <n v="6"/>
    <m/>
    <n v="1000"/>
    <n v="6.1001000000000003"/>
    <s v="Yes"/>
  </r>
  <r>
    <x v="1"/>
    <x v="2"/>
    <s v="Project"/>
    <x v="0"/>
    <m/>
    <x v="1"/>
    <x v="4"/>
    <x v="3"/>
    <x v="2"/>
    <x v="1"/>
    <x v="0"/>
    <m/>
    <x v="218"/>
    <m/>
    <m/>
    <m/>
    <m/>
    <m/>
    <x v="3"/>
    <m/>
    <m/>
    <n v="650"/>
    <m/>
    <m/>
    <m/>
    <n v="650"/>
    <n v="650"/>
    <n v="0"/>
    <s v="No"/>
    <n v="6"/>
    <m/>
    <n v="650"/>
    <n v="6.1000649999999998"/>
    <s v="Yes"/>
  </r>
  <r>
    <x v="1"/>
    <x v="9"/>
    <s v="Project"/>
    <x v="0"/>
    <m/>
    <x v="3"/>
    <x v="4"/>
    <x v="5"/>
    <x v="0"/>
    <x v="0"/>
    <x v="0"/>
    <s v="P655"/>
    <x v="219"/>
    <m/>
    <m/>
    <m/>
    <m/>
    <m/>
    <x v="1"/>
    <m/>
    <m/>
    <n v="320.39999999999998"/>
    <n v="1514.7"/>
    <n v="1400.6"/>
    <m/>
    <n v="3235.7"/>
    <n v="3235.7"/>
    <n v="2915.3"/>
    <s v="Yes"/>
    <n v="6"/>
    <m/>
    <n v="320.39999999999998"/>
    <n v="6.3003235699999998"/>
    <s v="Yes"/>
  </r>
  <r>
    <x v="1"/>
    <x v="9"/>
    <s v="Project"/>
    <x v="0"/>
    <m/>
    <x v="3"/>
    <x v="4"/>
    <x v="3"/>
    <x v="2"/>
    <x v="1"/>
    <x v="0"/>
    <m/>
    <x v="220"/>
    <m/>
    <m/>
    <m/>
    <m/>
    <m/>
    <x v="3"/>
    <m/>
    <m/>
    <n v="150"/>
    <m/>
    <m/>
    <m/>
    <n v="150"/>
    <n v="150"/>
    <n v="0"/>
    <s v="No"/>
    <n v="6"/>
    <m/>
    <n v="150"/>
    <n v="6.100015"/>
    <s v="Yes"/>
  </r>
  <r>
    <x v="1"/>
    <x v="9"/>
    <s v="Project"/>
    <x v="0"/>
    <m/>
    <x v="3"/>
    <x v="4"/>
    <x v="5"/>
    <x v="0"/>
    <x v="0"/>
    <x v="0"/>
    <m/>
    <x v="221"/>
    <m/>
    <m/>
    <m/>
    <m/>
    <m/>
    <x v="2"/>
    <m/>
    <m/>
    <n v="135"/>
    <n v="730"/>
    <m/>
    <m/>
    <n v="865"/>
    <n v="865"/>
    <n v="730"/>
    <s v="Yes"/>
    <n v="6"/>
    <m/>
    <n v="135"/>
    <n v="6.2000865000000003"/>
    <s v="Yes"/>
  </r>
  <r>
    <x v="1"/>
    <x v="9"/>
    <s v="Project"/>
    <x v="0"/>
    <m/>
    <x v="3"/>
    <x v="4"/>
    <x v="3"/>
    <x v="2"/>
    <x v="1"/>
    <x v="0"/>
    <m/>
    <x v="222"/>
    <m/>
    <m/>
    <m/>
    <m/>
    <m/>
    <x v="3"/>
    <m/>
    <m/>
    <n v="129"/>
    <m/>
    <m/>
    <m/>
    <n v="129"/>
    <n v="129"/>
    <n v="0"/>
    <s v="No"/>
    <n v="6"/>
    <m/>
    <n v="129"/>
    <n v="6.1000129000000003"/>
    <s v="Yes"/>
  </r>
  <r>
    <x v="1"/>
    <x v="9"/>
    <s v="Project"/>
    <x v="0"/>
    <m/>
    <x v="3"/>
    <x v="4"/>
    <x v="3"/>
    <x v="2"/>
    <x v="1"/>
    <x v="0"/>
    <m/>
    <x v="223"/>
    <m/>
    <m/>
    <m/>
    <m/>
    <m/>
    <x v="3"/>
    <m/>
    <m/>
    <n v="370"/>
    <m/>
    <m/>
    <m/>
    <n v="370"/>
    <n v="370"/>
    <n v="0"/>
    <s v="No"/>
    <n v="6"/>
    <m/>
    <n v="370"/>
    <n v="6.1000370000000004"/>
    <s v="Yes"/>
  </r>
  <r>
    <x v="1"/>
    <x v="3"/>
    <s v="Program"/>
    <x v="2"/>
    <m/>
    <x v="5"/>
    <x v="4"/>
    <x v="3"/>
    <x v="2"/>
    <x v="1"/>
    <x v="0"/>
    <m/>
    <x v="224"/>
    <m/>
    <m/>
    <m/>
    <m/>
    <m/>
    <x v="3"/>
    <m/>
    <m/>
    <n v="475.5"/>
    <m/>
    <m/>
    <m/>
    <n v="475.5"/>
    <n v="475.5"/>
    <n v="0"/>
    <s v="No"/>
    <n v="6"/>
    <m/>
    <n v="475.5"/>
    <n v="6.1000475500000002"/>
    <s v="Yes"/>
  </r>
  <r>
    <x v="1"/>
    <x v="4"/>
    <s v="Program"/>
    <x v="2"/>
    <m/>
    <x v="3"/>
    <x v="4"/>
    <x v="3"/>
    <x v="2"/>
    <x v="1"/>
    <x v="0"/>
    <m/>
    <x v="225"/>
    <m/>
    <m/>
    <m/>
    <m/>
    <m/>
    <x v="3"/>
    <m/>
    <m/>
    <n v="180"/>
    <m/>
    <m/>
    <m/>
    <n v="180"/>
    <n v="180"/>
    <n v="0"/>
    <s v="No"/>
    <n v="6"/>
    <m/>
    <n v="180"/>
    <n v="6.1000180000000004"/>
    <s v="Yes"/>
  </r>
  <r>
    <x v="1"/>
    <x v="4"/>
    <s v="Program"/>
    <x v="2"/>
    <m/>
    <x v="3"/>
    <x v="4"/>
    <x v="3"/>
    <x v="2"/>
    <x v="1"/>
    <x v="0"/>
    <m/>
    <x v="226"/>
    <m/>
    <m/>
    <m/>
    <m/>
    <m/>
    <x v="3"/>
    <m/>
    <m/>
    <n v="120"/>
    <m/>
    <m/>
    <m/>
    <n v="120"/>
    <n v="120"/>
    <n v="0"/>
    <s v="No"/>
    <n v="6"/>
    <m/>
    <n v="120"/>
    <n v="6.1000120000000004"/>
    <s v="Yes"/>
  </r>
  <r>
    <x v="1"/>
    <x v="4"/>
    <s v="Program"/>
    <x v="2"/>
    <m/>
    <x v="3"/>
    <x v="4"/>
    <x v="3"/>
    <x v="2"/>
    <x v="1"/>
    <x v="0"/>
    <m/>
    <x v="227"/>
    <m/>
    <m/>
    <m/>
    <m/>
    <m/>
    <x v="3"/>
    <m/>
    <m/>
    <n v="100"/>
    <m/>
    <m/>
    <m/>
    <n v="100"/>
    <n v="100"/>
    <n v="0"/>
    <s v="No"/>
    <n v="6"/>
    <m/>
    <n v="100"/>
    <n v="6.1000100000000002"/>
    <s v="Yes"/>
  </r>
  <r>
    <x v="1"/>
    <x v="4"/>
    <s v="Project"/>
    <x v="0"/>
    <m/>
    <x v="3"/>
    <x v="4"/>
    <x v="5"/>
    <x v="0"/>
    <x v="0"/>
    <x v="0"/>
    <m/>
    <x v="228"/>
    <m/>
    <m/>
    <m/>
    <m/>
    <m/>
    <x v="1"/>
    <m/>
    <m/>
    <n v="500"/>
    <n v="500"/>
    <m/>
    <m/>
    <n v="1000"/>
    <n v="1000"/>
    <n v="500"/>
    <s v="Yes"/>
    <n v="6"/>
    <m/>
    <n v="500"/>
    <n v="6.2000999999999999"/>
    <s v="Yes"/>
  </r>
  <r>
    <x v="2"/>
    <x v="12"/>
    <s v="Program"/>
    <x v="2"/>
    <m/>
    <x v="3"/>
    <x v="4"/>
    <x v="3"/>
    <x v="2"/>
    <x v="1"/>
    <x v="0"/>
    <m/>
    <x v="229"/>
    <m/>
    <m/>
    <m/>
    <m/>
    <m/>
    <x v="3"/>
    <m/>
    <m/>
    <n v="705"/>
    <m/>
    <m/>
    <m/>
    <n v="705"/>
    <n v="705"/>
    <n v="0"/>
    <s v="No"/>
    <n v="6"/>
    <m/>
    <n v="705"/>
    <n v="6.1000705000000002"/>
    <s v="Yes"/>
  </r>
  <r>
    <x v="2"/>
    <x v="12"/>
    <s v="Program"/>
    <x v="2"/>
    <m/>
    <x v="3"/>
    <x v="4"/>
    <x v="3"/>
    <x v="2"/>
    <x v="1"/>
    <x v="0"/>
    <m/>
    <x v="230"/>
    <m/>
    <m/>
    <m/>
    <m/>
    <m/>
    <x v="3"/>
    <m/>
    <m/>
    <n v="225"/>
    <m/>
    <m/>
    <m/>
    <n v="225"/>
    <n v="225"/>
    <n v="0"/>
    <s v="No"/>
    <n v="6"/>
    <m/>
    <n v="225"/>
    <n v="6.1000224999999997"/>
    <s v="Yes"/>
  </r>
  <r>
    <x v="2"/>
    <x v="12"/>
    <s v="Program"/>
    <x v="2"/>
    <m/>
    <x v="3"/>
    <x v="4"/>
    <x v="3"/>
    <x v="2"/>
    <x v="1"/>
    <x v="0"/>
    <m/>
    <x v="231"/>
    <m/>
    <m/>
    <m/>
    <m/>
    <m/>
    <x v="3"/>
    <m/>
    <m/>
    <n v="635.79999999999995"/>
    <m/>
    <m/>
    <m/>
    <n v="635.79999999999995"/>
    <n v="635.79999999999995"/>
    <n v="0"/>
    <s v="No"/>
    <n v="6"/>
    <m/>
    <n v="635.79999999999995"/>
    <n v="6.1000635799999996"/>
    <s v="Yes"/>
  </r>
  <r>
    <x v="2"/>
    <x v="12"/>
    <s v="Program"/>
    <x v="2"/>
    <m/>
    <x v="3"/>
    <x v="4"/>
    <x v="3"/>
    <x v="2"/>
    <x v="1"/>
    <x v="0"/>
    <m/>
    <x v="232"/>
    <m/>
    <m/>
    <m/>
    <m/>
    <m/>
    <x v="3"/>
    <m/>
    <m/>
    <n v="190.4"/>
    <m/>
    <m/>
    <m/>
    <n v="190.4"/>
    <n v="190.4"/>
    <n v="0"/>
    <s v="No"/>
    <n v="6"/>
    <m/>
    <n v="190.4"/>
    <n v="6.1000190400000003"/>
    <s v="Yes"/>
  </r>
  <r>
    <x v="2"/>
    <x v="12"/>
    <s v="Program"/>
    <x v="2"/>
    <m/>
    <x v="3"/>
    <x v="4"/>
    <x v="3"/>
    <x v="2"/>
    <x v="1"/>
    <x v="0"/>
    <m/>
    <x v="233"/>
    <m/>
    <m/>
    <m/>
    <m/>
    <m/>
    <x v="3"/>
    <m/>
    <m/>
    <n v="375"/>
    <m/>
    <m/>
    <m/>
    <n v="375"/>
    <n v="375"/>
    <n v="0"/>
    <s v="No"/>
    <n v="6"/>
    <m/>
    <n v="375"/>
    <n v="6.1000375"/>
    <s v="Yes"/>
  </r>
  <r>
    <x v="2"/>
    <x v="10"/>
    <s v="Program"/>
    <x v="2"/>
    <m/>
    <x v="3"/>
    <x v="4"/>
    <x v="3"/>
    <x v="2"/>
    <x v="1"/>
    <x v="0"/>
    <m/>
    <x v="234"/>
    <m/>
    <m/>
    <m/>
    <m/>
    <m/>
    <x v="3"/>
    <m/>
    <m/>
    <n v="49.7"/>
    <m/>
    <m/>
    <m/>
    <n v="49.7"/>
    <n v="49.7"/>
    <n v="0"/>
    <s v="No"/>
    <n v="6"/>
    <m/>
    <n v="49.7"/>
    <n v="6.1000049699999996"/>
    <s v="Yes"/>
  </r>
  <r>
    <x v="2"/>
    <x v="10"/>
    <s v="Program"/>
    <x v="2"/>
    <m/>
    <x v="3"/>
    <x v="4"/>
    <x v="3"/>
    <x v="2"/>
    <x v="1"/>
    <x v="0"/>
    <m/>
    <x v="235"/>
    <m/>
    <m/>
    <m/>
    <m/>
    <m/>
    <x v="3"/>
    <m/>
    <m/>
    <n v="98.8"/>
    <m/>
    <m/>
    <m/>
    <n v="98.8"/>
    <n v="98.8"/>
    <n v="0"/>
    <s v="No"/>
    <n v="6"/>
    <m/>
    <n v="98.8"/>
    <n v="6.10000988"/>
    <s v="Yes"/>
  </r>
  <r>
    <x v="2"/>
    <x v="10"/>
    <s v="Program"/>
    <x v="2"/>
    <m/>
    <x v="3"/>
    <x v="4"/>
    <x v="3"/>
    <x v="2"/>
    <x v="1"/>
    <x v="0"/>
    <m/>
    <x v="236"/>
    <m/>
    <m/>
    <m/>
    <m/>
    <m/>
    <x v="3"/>
    <m/>
    <m/>
    <n v="215.5"/>
    <m/>
    <m/>
    <m/>
    <n v="215.5"/>
    <n v="215.5"/>
    <n v="0"/>
    <s v="No"/>
    <n v="6"/>
    <m/>
    <n v="215.5"/>
    <n v="6.1000215500000001"/>
    <s v="Yes"/>
  </r>
  <r>
    <x v="2"/>
    <x v="10"/>
    <s v="Program"/>
    <x v="2"/>
    <m/>
    <x v="3"/>
    <x v="4"/>
    <x v="3"/>
    <x v="2"/>
    <x v="1"/>
    <x v="0"/>
    <m/>
    <x v="237"/>
    <m/>
    <m/>
    <m/>
    <m/>
    <m/>
    <x v="3"/>
    <m/>
    <m/>
    <n v="132"/>
    <m/>
    <m/>
    <m/>
    <n v="132"/>
    <n v="132"/>
    <n v="0"/>
    <s v="No"/>
    <n v="6"/>
    <m/>
    <n v="132"/>
    <n v="6.1000132000000002"/>
    <s v="Yes"/>
  </r>
  <r>
    <x v="2"/>
    <x v="10"/>
    <s v="Program"/>
    <x v="2"/>
    <m/>
    <x v="3"/>
    <x v="4"/>
    <x v="3"/>
    <x v="2"/>
    <x v="1"/>
    <x v="0"/>
    <m/>
    <x v="238"/>
    <m/>
    <m/>
    <m/>
    <m/>
    <m/>
    <x v="3"/>
    <m/>
    <m/>
    <n v="168"/>
    <m/>
    <m/>
    <m/>
    <n v="168"/>
    <n v="168"/>
    <n v="0"/>
    <s v="No"/>
    <n v="6"/>
    <m/>
    <n v="168"/>
    <n v="6.1000167999999997"/>
    <s v="Yes"/>
  </r>
  <r>
    <x v="2"/>
    <x v="10"/>
    <s v="Program"/>
    <x v="2"/>
    <m/>
    <x v="3"/>
    <x v="4"/>
    <x v="3"/>
    <x v="2"/>
    <x v="1"/>
    <x v="0"/>
    <m/>
    <x v="239"/>
    <m/>
    <m/>
    <m/>
    <m/>
    <m/>
    <x v="3"/>
    <m/>
    <m/>
    <n v="108"/>
    <m/>
    <m/>
    <m/>
    <n v="108"/>
    <n v="108"/>
    <n v="0"/>
    <s v="No"/>
    <n v="6"/>
    <m/>
    <n v="108"/>
    <n v="6.1000107999999997"/>
    <s v="Yes"/>
  </r>
  <r>
    <x v="2"/>
    <x v="10"/>
    <s v="Program"/>
    <x v="2"/>
    <m/>
    <x v="0"/>
    <x v="4"/>
    <x v="3"/>
    <x v="2"/>
    <x v="1"/>
    <x v="0"/>
    <m/>
    <x v="240"/>
    <m/>
    <m/>
    <m/>
    <m/>
    <m/>
    <x v="3"/>
    <m/>
    <m/>
    <n v="428.3"/>
    <m/>
    <m/>
    <m/>
    <n v="428.3"/>
    <n v="428.3"/>
    <n v="0"/>
    <s v="No"/>
    <n v="6"/>
    <m/>
    <n v="428.3"/>
    <n v="6.1000428299999996"/>
    <s v="Yes"/>
  </r>
  <r>
    <x v="2"/>
    <x v="10"/>
    <s v="Program"/>
    <x v="2"/>
    <m/>
    <x v="0"/>
    <x v="4"/>
    <x v="3"/>
    <x v="2"/>
    <x v="1"/>
    <x v="0"/>
    <m/>
    <x v="241"/>
    <m/>
    <m/>
    <m/>
    <m/>
    <m/>
    <x v="3"/>
    <m/>
    <m/>
    <n v="93"/>
    <m/>
    <m/>
    <m/>
    <n v="93"/>
    <n v="93"/>
    <n v="0"/>
    <s v="No"/>
    <n v="6"/>
    <m/>
    <n v="93"/>
    <n v="6.1000093"/>
    <s v="Yes"/>
  </r>
  <r>
    <x v="2"/>
    <x v="10"/>
    <s v="Program"/>
    <x v="2"/>
    <m/>
    <x v="3"/>
    <x v="4"/>
    <x v="3"/>
    <x v="2"/>
    <x v="1"/>
    <x v="0"/>
    <m/>
    <x v="242"/>
    <m/>
    <m/>
    <m/>
    <m/>
    <m/>
    <x v="3"/>
    <m/>
    <m/>
    <n v="93"/>
    <m/>
    <m/>
    <m/>
    <n v="93"/>
    <n v="93"/>
    <n v="0"/>
    <s v="No"/>
    <n v="6"/>
    <m/>
    <n v="93"/>
    <n v="6.1000093"/>
    <s v="Yes"/>
  </r>
  <r>
    <x v="2"/>
    <x v="10"/>
    <s v="Project"/>
    <x v="0"/>
    <m/>
    <x v="3"/>
    <x v="4"/>
    <x v="5"/>
    <x v="0"/>
    <x v="0"/>
    <x v="0"/>
    <m/>
    <x v="243"/>
    <m/>
    <m/>
    <m/>
    <m/>
    <m/>
    <x v="3"/>
    <m/>
    <m/>
    <n v="100"/>
    <n v="400"/>
    <n v="150"/>
    <m/>
    <n v="650"/>
    <n v="650"/>
    <n v="550"/>
    <s v="No"/>
    <n v="6"/>
    <m/>
    <n v="100"/>
    <n v="6.300065"/>
    <s v="Yes"/>
  </r>
  <r>
    <x v="2"/>
    <x v="10"/>
    <s v="Project"/>
    <x v="0"/>
    <m/>
    <x v="3"/>
    <x v="4"/>
    <x v="3"/>
    <x v="2"/>
    <x v="1"/>
    <x v="0"/>
    <m/>
    <x v="244"/>
    <m/>
    <m/>
    <m/>
    <m/>
    <m/>
    <x v="3"/>
    <m/>
    <m/>
    <n v="75"/>
    <m/>
    <m/>
    <m/>
    <n v="75"/>
    <n v="75"/>
    <n v="0"/>
    <s v="No"/>
    <n v="6"/>
    <m/>
    <n v="75"/>
    <n v="6.1000075000000002"/>
    <s v="Yes"/>
  </r>
  <r>
    <x v="2"/>
    <x v="10"/>
    <s v="Project"/>
    <x v="0"/>
    <m/>
    <x v="3"/>
    <x v="4"/>
    <x v="5"/>
    <x v="0"/>
    <x v="0"/>
    <x v="0"/>
    <m/>
    <x v="245"/>
    <m/>
    <m/>
    <m/>
    <m/>
    <m/>
    <x v="3"/>
    <m/>
    <m/>
    <n v="75"/>
    <n v="100"/>
    <m/>
    <m/>
    <n v="175"/>
    <n v="175"/>
    <n v="100"/>
    <s v="No"/>
    <n v="6"/>
    <m/>
    <n v="75"/>
    <n v="6.2000175000000004"/>
    <s v="Yes"/>
  </r>
  <r>
    <x v="2"/>
    <x v="10"/>
    <s v="Project"/>
    <x v="0"/>
    <m/>
    <x v="3"/>
    <x v="4"/>
    <x v="5"/>
    <x v="0"/>
    <x v="0"/>
    <x v="0"/>
    <m/>
    <x v="246"/>
    <m/>
    <m/>
    <m/>
    <m/>
    <m/>
    <x v="3"/>
    <m/>
    <m/>
    <n v="100"/>
    <n v="100"/>
    <m/>
    <m/>
    <n v="200"/>
    <n v="200"/>
    <n v="100"/>
    <s v="No"/>
    <n v="6"/>
    <m/>
    <n v="100"/>
    <n v="6.2000200000000003"/>
    <s v="Yes"/>
  </r>
  <r>
    <x v="2"/>
    <x v="10"/>
    <s v="Project"/>
    <x v="0"/>
    <m/>
    <x v="3"/>
    <x v="4"/>
    <x v="3"/>
    <x v="2"/>
    <x v="1"/>
    <x v="0"/>
    <m/>
    <x v="247"/>
    <m/>
    <m/>
    <m/>
    <m/>
    <m/>
    <x v="3"/>
    <m/>
    <m/>
    <n v="321.3"/>
    <m/>
    <m/>
    <m/>
    <n v="321.3"/>
    <n v="321.3"/>
    <n v="0"/>
    <s v="No"/>
    <n v="6"/>
    <m/>
    <n v="321.3"/>
    <n v="6.1000321299999998"/>
    <s v="Yes"/>
  </r>
  <r>
    <x v="2"/>
    <x v="5"/>
    <s v="Program"/>
    <x v="2"/>
    <m/>
    <x v="3"/>
    <x v="4"/>
    <x v="3"/>
    <x v="2"/>
    <x v="1"/>
    <x v="0"/>
    <m/>
    <x v="248"/>
    <m/>
    <m/>
    <m/>
    <m/>
    <m/>
    <x v="3"/>
    <m/>
    <m/>
    <n v="600"/>
    <m/>
    <m/>
    <m/>
    <n v="600"/>
    <n v="600"/>
    <n v="0"/>
    <s v="No"/>
    <n v="6"/>
    <m/>
    <n v="600"/>
    <n v="6.10006"/>
    <s v="Yes"/>
  </r>
  <r>
    <x v="2"/>
    <x v="5"/>
    <s v="Program"/>
    <x v="2"/>
    <m/>
    <x v="3"/>
    <x v="4"/>
    <x v="5"/>
    <x v="0"/>
    <x v="0"/>
    <x v="0"/>
    <m/>
    <x v="249"/>
    <m/>
    <m/>
    <m/>
    <m/>
    <m/>
    <x v="1"/>
    <m/>
    <m/>
    <n v="2000"/>
    <n v="2000"/>
    <m/>
    <m/>
    <n v="4000"/>
    <n v="4000"/>
    <n v="2000"/>
    <s v="Yes"/>
    <n v="6"/>
    <m/>
    <n v="2000"/>
    <n v="6.2004000000000001"/>
    <s v="Yes"/>
  </r>
  <r>
    <x v="2"/>
    <x v="13"/>
    <s v="Program"/>
    <x v="2"/>
    <m/>
    <x v="3"/>
    <x v="4"/>
    <x v="3"/>
    <x v="2"/>
    <x v="1"/>
    <x v="0"/>
    <m/>
    <x v="250"/>
    <m/>
    <m/>
    <m/>
    <m/>
    <m/>
    <x v="3"/>
    <m/>
    <m/>
    <n v="67.3"/>
    <m/>
    <m/>
    <m/>
    <n v="67.3"/>
    <n v="67.3"/>
    <n v="0"/>
    <s v="No"/>
    <n v="6"/>
    <m/>
    <n v="67.3"/>
    <n v="6.1000067299999996"/>
    <s v="Yes"/>
  </r>
  <r>
    <x v="2"/>
    <x v="13"/>
    <s v="Program"/>
    <x v="2"/>
    <m/>
    <x v="2"/>
    <x v="4"/>
    <x v="3"/>
    <x v="2"/>
    <x v="1"/>
    <x v="0"/>
    <m/>
    <x v="251"/>
    <m/>
    <m/>
    <m/>
    <m/>
    <m/>
    <x v="3"/>
    <m/>
    <m/>
    <n v="208"/>
    <m/>
    <m/>
    <m/>
    <n v="208"/>
    <n v="208"/>
    <n v="0"/>
    <s v="No"/>
    <n v="6"/>
    <m/>
    <n v="208"/>
    <n v="6.1000208000000002"/>
    <s v="Yes"/>
  </r>
  <r>
    <x v="2"/>
    <x v="13"/>
    <s v="Project"/>
    <x v="0"/>
    <m/>
    <x v="3"/>
    <x v="4"/>
    <x v="3"/>
    <x v="2"/>
    <x v="1"/>
    <x v="0"/>
    <m/>
    <x v="252"/>
    <m/>
    <m/>
    <m/>
    <m/>
    <m/>
    <x v="3"/>
    <m/>
    <m/>
    <n v="37"/>
    <m/>
    <m/>
    <m/>
    <n v="37"/>
    <n v="37"/>
    <m/>
    <s v="No"/>
    <n v="6"/>
    <m/>
    <n v="37"/>
    <n v="6.1000037000000003"/>
    <s v="Yes"/>
  </r>
  <r>
    <x v="2"/>
    <x v="13"/>
    <s v="Project"/>
    <x v="0"/>
    <m/>
    <x v="3"/>
    <x v="4"/>
    <x v="5"/>
    <x v="0"/>
    <x v="0"/>
    <x v="0"/>
    <m/>
    <x v="253"/>
    <m/>
    <m/>
    <m/>
    <m/>
    <m/>
    <x v="2"/>
    <m/>
    <m/>
    <n v="428"/>
    <n v="346.5"/>
    <m/>
    <m/>
    <n v="774.5"/>
    <n v="774.5"/>
    <m/>
    <s v="Yes"/>
    <n v="6"/>
    <m/>
    <n v="428"/>
    <n v="6.2000774500000002"/>
    <s v="Yes"/>
  </r>
  <r>
    <x v="3"/>
    <x v="14"/>
    <s v="Program"/>
    <x v="2"/>
    <m/>
    <x v="6"/>
    <x v="4"/>
    <x v="3"/>
    <x v="2"/>
    <x v="1"/>
    <x v="0"/>
    <m/>
    <x v="254"/>
    <m/>
    <m/>
    <m/>
    <m/>
    <m/>
    <x v="1"/>
    <m/>
    <m/>
    <n v="1000"/>
    <m/>
    <m/>
    <m/>
    <n v="1000"/>
    <n v="1000"/>
    <n v="0"/>
    <s v="Yes"/>
    <n v="6"/>
    <m/>
    <n v="1000"/>
    <n v="6.1001000000000003"/>
    <s v="Yes"/>
  </r>
  <r>
    <x v="0"/>
    <x v="0"/>
    <s v="Major Project"/>
    <x v="0"/>
    <m/>
    <x v="0"/>
    <x v="5"/>
    <x v="6"/>
    <x v="0"/>
    <x v="0"/>
    <x v="1"/>
    <m/>
    <x v="255"/>
    <m/>
    <m/>
    <m/>
    <m/>
    <m/>
    <x v="0"/>
    <m/>
    <m/>
    <m/>
    <n v="1900"/>
    <n v="8200"/>
    <n v="10000"/>
    <n v="20100"/>
    <n v="20100"/>
    <n v="18200"/>
    <s v="Yes"/>
    <n v="5"/>
    <m/>
    <n v="1900"/>
    <n v="5.3020100000000001"/>
    <s v="Yes"/>
  </r>
  <r>
    <x v="0"/>
    <x v="0"/>
    <s v="Program"/>
    <x v="5"/>
    <m/>
    <x v="0"/>
    <x v="5"/>
    <x v="3"/>
    <x v="3"/>
    <x v="1"/>
    <x v="0"/>
    <m/>
    <x v="256"/>
    <m/>
    <m/>
    <m/>
    <m/>
    <m/>
    <x v="2"/>
    <m/>
    <m/>
    <m/>
    <n v="750"/>
    <m/>
    <m/>
    <n v="750"/>
    <n v="750"/>
    <n v="0"/>
    <s v="Yes"/>
    <n v="5"/>
    <m/>
    <n v="750"/>
    <n v="5.1000750000000004"/>
    <s v="Yes"/>
  </r>
  <r>
    <x v="0"/>
    <x v="0"/>
    <s v="Program"/>
    <x v="5"/>
    <m/>
    <x v="0"/>
    <x v="5"/>
    <x v="3"/>
    <x v="3"/>
    <x v="1"/>
    <x v="0"/>
    <m/>
    <x v="257"/>
    <m/>
    <m/>
    <m/>
    <m/>
    <m/>
    <x v="3"/>
    <m/>
    <m/>
    <m/>
    <n v="325"/>
    <m/>
    <m/>
    <n v="325"/>
    <n v="325"/>
    <n v="0"/>
    <s v="No"/>
    <n v="5"/>
    <m/>
    <n v="325"/>
    <n v="5.1000325000000002"/>
    <s v="Yes"/>
  </r>
  <r>
    <x v="0"/>
    <x v="0"/>
    <s v="Program"/>
    <x v="5"/>
    <m/>
    <x v="0"/>
    <x v="5"/>
    <x v="3"/>
    <x v="3"/>
    <x v="1"/>
    <x v="0"/>
    <m/>
    <x v="258"/>
    <m/>
    <m/>
    <m/>
    <m/>
    <m/>
    <x v="3"/>
    <m/>
    <m/>
    <m/>
    <n v="350"/>
    <m/>
    <m/>
    <n v="350"/>
    <n v="350"/>
    <n v="0"/>
    <s v="No"/>
    <n v="5"/>
    <m/>
    <n v="350"/>
    <n v="5.1000350000000001"/>
    <s v="Yes"/>
  </r>
  <r>
    <x v="0"/>
    <x v="0"/>
    <s v="Program"/>
    <x v="1"/>
    <m/>
    <x v="0"/>
    <x v="5"/>
    <x v="3"/>
    <x v="3"/>
    <x v="1"/>
    <x v="0"/>
    <m/>
    <x v="259"/>
    <m/>
    <m/>
    <m/>
    <m/>
    <m/>
    <x v="1"/>
    <m/>
    <m/>
    <m/>
    <n v="1425"/>
    <m/>
    <m/>
    <n v="1425"/>
    <n v="1425"/>
    <n v="0"/>
    <s v="Yes"/>
    <n v="5"/>
    <m/>
    <n v="1425"/>
    <n v="5.1001424999999996"/>
    <s v="Yes"/>
  </r>
  <r>
    <x v="0"/>
    <x v="0"/>
    <s v="Program"/>
    <x v="2"/>
    <m/>
    <x v="0"/>
    <x v="5"/>
    <x v="3"/>
    <x v="3"/>
    <x v="1"/>
    <x v="0"/>
    <m/>
    <x v="260"/>
    <m/>
    <m/>
    <m/>
    <m/>
    <m/>
    <x v="1"/>
    <m/>
    <m/>
    <m/>
    <n v="1604"/>
    <m/>
    <m/>
    <n v="1604"/>
    <n v="1604"/>
    <n v="0"/>
    <s v="Yes"/>
    <n v="5"/>
    <m/>
    <n v="1604"/>
    <n v="5.1001604"/>
    <s v="Yes"/>
  </r>
  <r>
    <x v="0"/>
    <x v="0"/>
    <s v="Program"/>
    <x v="2"/>
    <m/>
    <x v="0"/>
    <x v="5"/>
    <x v="3"/>
    <x v="3"/>
    <x v="1"/>
    <x v="0"/>
    <m/>
    <x v="261"/>
    <m/>
    <m/>
    <m/>
    <m/>
    <m/>
    <x v="3"/>
    <m/>
    <m/>
    <m/>
    <n v="200"/>
    <m/>
    <m/>
    <n v="200"/>
    <n v="200"/>
    <n v="0"/>
    <s v="No"/>
    <n v="5"/>
    <m/>
    <n v="200"/>
    <n v="5.1000199999999998"/>
    <s v="Yes"/>
  </r>
  <r>
    <x v="0"/>
    <x v="0"/>
    <s v="Program"/>
    <x v="2"/>
    <m/>
    <x v="0"/>
    <x v="5"/>
    <x v="3"/>
    <x v="3"/>
    <x v="1"/>
    <x v="0"/>
    <m/>
    <x v="262"/>
    <m/>
    <m/>
    <m/>
    <m/>
    <m/>
    <x v="3"/>
    <m/>
    <m/>
    <m/>
    <n v="200"/>
    <m/>
    <m/>
    <n v="200"/>
    <n v="200"/>
    <n v="0"/>
    <s v="No"/>
    <n v="5"/>
    <m/>
    <n v="200"/>
    <n v="5.1000199999999998"/>
    <s v="Yes"/>
  </r>
  <r>
    <x v="0"/>
    <x v="0"/>
    <s v="Project"/>
    <x v="0"/>
    <m/>
    <x v="3"/>
    <x v="5"/>
    <x v="6"/>
    <x v="0"/>
    <x v="0"/>
    <x v="0"/>
    <m/>
    <x v="263"/>
    <m/>
    <m/>
    <m/>
    <m/>
    <m/>
    <x v="2"/>
    <m/>
    <m/>
    <m/>
    <n v="100"/>
    <n v="861.1"/>
    <m/>
    <n v="961.1"/>
    <n v="961.1"/>
    <n v="961.1"/>
    <s v="Yes"/>
    <n v="5"/>
    <m/>
    <n v="100"/>
    <n v="5.2000961099999996"/>
    <s v="Yes"/>
  </r>
  <r>
    <x v="0"/>
    <x v="0"/>
    <s v="Project"/>
    <x v="0"/>
    <m/>
    <x v="3"/>
    <x v="5"/>
    <x v="6"/>
    <x v="0"/>
    <x v="0"/>
    <x v="0"/>
    <m/>
    <x v="264"/>
    <m/>
    <m/>
    <m/>
    <m/>
    <m/>
    <x v="2"/>
    <m/>
    <m/>
    <m/>
    <n v="50"/>
    <n v="750"/>
    <m/>
    <n v="800"/>
    <n v="800"/>
    <n v="800"/>
    <s v="Yes"/>
    <n v="5"/>
    <m/>
    <n v="50"/>
    <n v="5.2000799999999998"/>
    <s v="Yes"/>
  </r>
  <r>
    <x v="0"/>
    <x v="0"/>
    <s v="Project"/>
    <x v="0"/>
    <m/>
    <x v="3"/>
    <x v="5"/>
    <x v="3"/>
    <x v="3"/>
    <x v="0"/>
    <x v="0"/>
    <m/>
    <x v="265"/>
    <m/>
    <m/>
    <m/>
    <m/>
    <m/>
    <x v="3"/>
    <m/>
    <m/>
    <m/>
    <n v="50"/>
    <n v="227.3"/>
    <m/>
    <n v="277.3"/>
    <n v="277.3"/>
    <n v="227.3"/>
    <s v="No"/>
    <n v="5"/>
    <m/>
    <n v="50"/>
    <n v="5.2000277300000004"/>
    <s v="Yes"/>
  </r>
  <r>
    <x v="0"/>
    <x v="0"/>
    <s v="Project"/>
    <x v="0"/>
    <m/>
    <x v="3"/>
    <x v="5"/>
    <x v="3"/>
    <x v="3"/>
    <x v="1"/>
    <x v="0"/>
    <m/>
    <x v="266"/>
    <m/>
    <m/>
    <m/>
    <m/>
    <m/>
    <x v="3"/>
    <m/>
    <m/>
    <m/>
    <n v="80"/>
    <m/>
    <m/>
    <n v="80"/>
    <n v="80"/>
    <n v="0"/>
    <s v="No"/>
    <n v="5"/>
    <m/>
    <n v="80"/>
    <n v="5.1000079999999999"/>
    <s v="Yes"/>
  </r>
  <r>
    <x v="0"/>
    <x v="0"/>
    <s v="Project"/>
    <x v="0"/>
    <m/>
    <x v="0"/>
    <x v="5"/>
    <x v="3"/>
    <x v="3"/>
    <x v="1"/>
    <x v="0"/>
    <m/>
    <x v="267"/>
    <m/>
    <m/>
    <m/>
    <m/>
    <m/>
    <x v="2"/>
    <m/>
    <m/>
    <m/>
    <n v="800"/>
    <m/>
    <m/>
    <n v="800"/>
    <n v="800"/>
    <n v="0"/>
    <s v="Yes"/>
    <n v="5"/>
    <m/>
    <n v="800"/>
    <n v="5.1000800000000002"/>
    <s v="Yes"/>
  </r>
  <r>
    <x v="0"/>
    <x v="0"/>
    <s v="Project"/>
    <x v="0"/>
    <m/>
    <x v="2"/>
    <x v="5"/>
    <x v="6"/>
    <x v="0"/>
    <x v="0"/>
    <x v="0"/>
    <m/>
    <x v="268"/>
    <m/>
    <m/>
    <m/>
    <m/>
    <m/>
    <x v="3"/>
    <m/>
    <m/>
    <m/>
    <n v="250"/>
    <n v="250"/>
    <m/>
    <n v="500"/>
    <n v="500"/>
    <n v="250"/>
    <s v="No"/>
    <n v="5"/>
    <m/>
    <n v="250"/>
    <n v="5.2000500000000001"/>
    <s v="Yes"/>
  </r>
  <r>
    <x v="0"/>
    <x v="0"/>
    <s v="Project"/>
    <x v="0"/>
    <m/>
    <x v="0"/>
    <x v="5"/>
    <x v="6"/>
    <x v="0"/>
    <x v="0"/>
    <x v="0"/>
    <m/>
    <x v="269"/>
    <m/>
    <m/>
    <m/>
    <m/>
    <m/>
    <x v="3"/>
    <m/>
    <m/>
    <m/>
    <n v="50"/>
    <n v="250"/>
    <m/>
    <n v="300"/>
    <n v="300"/>
    <n v="250"/>
    <s v="No"/>
    <n v="5"/>
    <m/>
    <n v="50"/>
    <n v="5.2000299999999999"/>
    <s v="Yes"/>
  </r>
  <r>
    <x v="0"/>
    <x v="0"/>
    <s v="Project"/>
    <x v="0"/>
    <m/>
    <x v="3"/>
    <x v="5"/>
    <x v="6"/>
    <x v="0"/>
    <x v="0"/>
    <x v="0"/>
    <m/>
    <x v="270"/>
    <m/>
    <m/>
    <m/>
    <m/>
    <m/>
    <x v="3"/>
    <m/>
    <m/>
    <m/>
    <n v="50"/>
    <n v="125"/>
    <m/>
    <n v="175"/>
    <n v="175"/>
    <n v="125"/>
    <s v="No"/>
    <n v="5"/>
    <m/>
    <n v="50"/>
    <n v="5.2000175000000004"/>
    <s v="Yes"/>
  </r>
  <r>
    <x v="0"/>
    <x v="0"/>
    <s v="Project"/>
    <x v="0"/>
    <m/>
    <x v="0"/>
    <x v="5"/>
    <x v="6"/>
    <x v="0"/>
    <x v="0"/>
    <x v="0"/>
    <m/>
    <x v="271"/>
    <m/>
    <m/>
    <m/>
    <m/>
    <m/>
    <x v="3"/>
    <m/>
    <m/>
    <m/>
    <n v="100"/>
    <n v="275"/>
    <m/>
    <n v="375"/>
    <n v="375"/>
    <m/>
    <s v="No"/>
    <n v="5"/>
    <m/>
    <n v="100"/>
    <n v="5.2000374999999996"/>
    <s v="Yes"/>
  </r>
  <r>
    <x v="0"/>
    <x v="0"/>
    <s v="Project"/>
    <x v="0"/>
    <m/>
    <x v="0"/>
    <x v="5"/>
    <x v="3"/>
    <x v="3"/>
    <x v="1"/>
    <x v="0"/>
    <m/>
    <x v="272"/>
    <m/>
    <m/>
    <m/>
    <m/>
    <m/>
    <x v="3"/>
    <m/>
    <m/>
    <m/>
    <n v="100"/>
    <m/>
    <m/>
    <m/>
    <n v="100"/>
    <m/>
    <s v="No"/>
    <n v="5"/>
    <m/>
    <n v="100"/>
    <n v="5.1000100000000002"/>
    <s v="Yes"/>
  </r>
  <r>
    <x v="0"/>
    <x v="0"/>
    <s v="Project"/>
    <x v="0"/>
    <m/>
    <x v="0"/>
    <x v="5"/>
    <x v="3"/>
    <x v="3"/>
    <x v="1"/>
    <x v="0"/>
    <m/>
    <x v="273"/>
    <m/>
    <m/>
    <m/>
    <m/>
    <m/>
    <x v="3"/>
    <m/>
    <m/>
    <m/>
    <n v="400"/>
    <m/>
    <m/>
    <m/>
    <n v="400"/>
    <m/>
    <s v="No"/>
    <n v="5"/>
    <m/>
    <n v="400"/>
    <n v="5.1000399999999999"/>
    <s v="Yes"/>
  </r>
  <r>
    <x v="0"/>
    <x v="6"/>
    <s v="Program"/>
    <x v="2"/>
    <m/>
    <x v="0"/>
    <x v="5"/>
    <x v="3"/>
    <x v="3"/>
    <x v="1"/>
    <x v="0"/>
    <m/>
    <x v="274"/>
    <m/>
    <m/>
    <m/>
    <m/>
    <m/>
    <x v="1"/>
    <m/>
    <m/>
    <m/>
    <n v="3528"/>
    <m/>
    <m/>
    <n v="3528"/>
    <n v="3528"/>
    <n v="0"/>
    <s v="Yes"/>
    <n v="5"/>
    <m/>
    <n v="3528"/>
    <n v="5.1003527999999996"/>
    <s v="Yes"/>
  </r>
  <r>
    <x v="0"/>
    <x v="6"/>
    <s v="Program"/>
    <x v="0"/>
    <m/>
    <x v="0"/>
    <x v="5"/>
    <x v="3"/>
    <x v="3"/>
    <x v="1"/>
    <x v="0"/>
    <m/>
    <x v="275"/>
    <m/>
    <m/>
    <m/>
    <m/>
    <m/>
    <x v="1"/>
    <m/>
    <m/>
    <m/>
    <n v="1400"/>
    <m/>
    <m/>
    <n v="1400"/>
    <n v="1400"/>
    <n v="0"/>
    <s v="Yes"/>
    <n v="5"/>
    <m/>
    <n v="1400"/>
    <n v="5.1001399999999997"/>
    <s v="Yes"/>
  </r>
  <r>
    <x v="0"/>
    <x v="6"/>
    <s v="Program"/>
    <x v="0"/>
    <m/>
    <x v="0"/>
    <x v="5"/>
    <x v="3"/>
    <x v="3"/>
    <x v="1"/>
    <x v="0"/>
    <m/>
    <x v="276"/>
    <m/>
    <m/>
    <m/>
    <m/>
    <m/>
    <x v="1"/>
    <m/>
    <m/>
    <m/>
    <n v="3500"/>
    <m/>
    <m/>
    <n v="3500"/>
    <n v="3500"/>
    <n v="0"/>
    <s v="Yes"/>
    <n v="5"/>
    <m/>
    <n v="3500"/>
    <n v="5.1003499999999997"/>
    <s v="Yes"/>
  </r>
  <r>
    <x v="0"/>
    <x v="6"/>
    <s v="Program"/>
    <x v="0"/>
    <m/>
    <x v="0"/>
    <x v="5"/>
    <x v="3"/>
    <x v="3"/>
    <x v="1"/>
    <x v="0"/>
    <m/>
    <x v="277"/>
    <m/>
    <m/>
    <m/>
    <m/>
    <m/>
    <x v="1"/>
    <m/>
    <m/>
    <m/>
    <n v="3873"/>
    <m/>
    <m/>
    <n v="3873"/>
    <n v="3873"/>
    <n v="0"/>
    <s v="Yes"/>
    <n v="5"/>
    <m/>
    <n v="3873"/>
    <n v="5.1003873000000004"/>
    <s v="Yes"/>
  </r>
  <r>
    <x v="0"/>
    <x v="6"/>
    <s v="Program"/>
    <x v="0"/>
    <m/>
    <x v="0"/>
    <x v="5"/>
    <x v="3"/>
    <x v="3"/>
    <x v="1"/>
    <x v="0"/>
    <m/>
    <x v="278"/>
    <m/>
    <m/>
    <m/>
    <m/>
    <m/>
    <x v="1"/>
    <m/>
    <m/>
    <m/>
    <n v="1839"/>
    <m/>
    <m/>
    <n v="1839"/>
    <n v="1839"/>
    <n v="0"/>
    <s v="Yes"/>
    <n v="5"/>
    <m/>
    <n v="1839"/>
    <n v="5.1001839000000002"/>
    <s v="Yes"/>
  </r>
  <r>
    <x v="0"/>
    <x v="6"/>
    <s v="Project"/>
    <x v="0"/>
    <m/>
    <x v="0"/>
    <x v="5"/>
    <x v="3"/>
    <x v="3"/>
    <x v="1"/>
    <x v="0"/>
    <m/>
    <x v="279"/>
    <m/>
    <m/>
    <m/>
    <m/>
    <m/>
    <x v="2"/>
    <m/>
    <m/>
    <m/>
    <n v="750"/>
    <m/>
    <m/>
    <n v="750"/>
    <n v="750"/>
    <n v="0"/>
    <s v="Yes"/>
    <n v="5"/>
    <m/>
    <n v="750"/>
    <n v="5.1000750000000004"/>
    <s v="Yes"/>
  </r>
  <r>
    <x v="0"/>
    <x v="6"/>
    <s v="Project"/>
    <x v="0"/>
    <m/>
    <x v="0"/>
    <x v="5"/>
    <x v="6"/>
    <x v="0"/>
    <x v="0"/>
    <x v="0"/>
    <m/>
    <x v="280"/>
    <m/>
    <m/>
    <m/>
    <m/>
    <m/>
    <x v="3"/>
    <m/>
    <m/>
    <m/>
    <n v="200"/>
    <n v="300"/>
    <m/>
    <n v="500"/>
    <n v="500"/>
    <n v="300"/>
    <s v="No"/>
    <n v="5"/>
    <m/>
    <n v="200"/>
    <n v="5.2000500000000001"/>
    <s v="Yes"/>
  </r>
  <r>
    <x v="0"/>
    <x v="6"/>
    <s v="Project"/>
    <x v="0"/>
    <m/>
    <x v="0"/>
    <x v="5"/>
    <x v="3"/>
    <x v="3"/>
    <x v="1"/>
    <x v="0"/>
    <m/>
    <x v="281"/>
    <m/>
    <m/>
    <m/>
    <m/>
    <m/>
    <x v="3"/>
    <m/>
    <m/>
    <m/>
    <n v="250"/>
    <m/>
    <m/>
    <n v="250"/>
    <n v="250"/>
    <n v="0"/>
    <s v="No"/>
    <n v="5"/>
    <m/>
    <n v="250"/>
    <n v="5.1000249999999996"/>
    <s v="Yes"/>
  </r>
  <r>
    <x v="0"/>
    <x v="6"/>
    <s v="Project"/>
    <x v="0"/>
    <m/>
    <x v="3"/>
    <x v="5"/>
    <x v="6"/>
    <x v="0"/>
    <x v="0"/>
    <x v="0"/>
    <m/>
    <x v="282"/>
    <m/>
    <m/>
    <m/>
    <m/>
    <m/>
    <x v="1"/>
    <m/>
    <m/>
    <m/>
    <n v="200"/>
    <n v="1000"/>
    <m/>
    <n v="1200"/>
    <n v="1200"/>
    <n v="1000"/>
    <s v="Yes"/>
    <n v="5"/>
    <m/>
    <n v="200"/>
    <n v="5.2001200000000001"/>
    <s v="Yes"/>
  </r>
  <r>
    <x v="0"/>
    <x v="6"/>
    <s v="Project"/>
    <x v="0"/>
    <m/>
    <x v="0"/>
    <x v="5"/>
    <x v="6"/>
    <x v="0"/>
    <x v="0"/>
    <x v="0"/>
    <m/>
    <x v="282"/>
    <m/>
    <m/>
    <m/>
    <m/>
    <m/>
    <x v="1"/>
    <m/>
    <m/>
    <m/>
    <n v="200"/>
    <n v="4600"/>
    <m/>
    <n v="4800"/>
    <n v="4800"/>
    <n v="4600"/>
    <s v="Yes"/>
    <n v="5"/>
    <m/>
    <n v="200"/>
    <n v="5.2004799999999998"/>
    <s v="Yes"/>
  </r>
  <r>
    <x v="0"/>
    <x v="6"/>
    <s v="Project"/>
    <x v="0"/>
    <m/>
    <x v="3"/>
    <x v="5"/>
    <x v="6"/>
    <x v="0"/>
    <x v="0"/>
    <x v="0"/>
    <m/>
    <x v="283"/>
    <m/>
    <m/>
    <m/>
    <m/>
    <m/>
    <x v="1"/>
    <m/>
    <m/>
    <m/>
    <m/>
    <n v="519"/>
    <n v="2500"/>
    <n v="3019"/>
    <n v="3019"/>
    <n v="3019"/>
    <s v="Yes"/>
    <n v="5"/>
    <m/>
    <n v="519"/>
    <n v="5.2003019000000004"/>
    <s v="Yes"/>
  </r>
  <r>
    <x v="0"/>
    <x v="6"/>
    <s v="Project"/>
    <x v="0"/>
    <m/>
    <x v="0"/>
    <x v="5"/>
    <x v="3"/>
    <x v="3"/>
    <x v="1"/>
    <x v="0"/>
    <m/>
    <x v="284"/>
    <m/>
    <m/>
    <m/>
    <m/>
    <m/>
    <x v="1"/>
    <m/>
    <m/>
    <m/>
    <n v="1000"/>
    <m/>
    <m/>
    <n v="1000"/>
    <n v="1000"/>
    <n v="0"/>
    <s v="Yes"/>
    <n v="5"/>
    <m/>
    <n v="1000"/>
    <n v="5.1001000000000003"/>
    <s v="Yes"/>
  </r>
  <r>
    <x v="0"/>
    <x v="7"/>
    <s v="Program"/>
    <x v="2"/>
    <m/>
    <x v="0"/>
    <x v="5"/>
    <x v="3"/>
    <x v="3"/>
    <x v="1"/>
    <x v="0"/>
    <m/>
    <x v="285"/>
    <m/>
    <m/>
    <m/>
    <m/>
    <m/>
    <x v="3"/>
    <m/>
    <m/>
    <m/>
    <n v="395"/>
    <m/>
    <m/>
    <n v="395"/>
    <n v="395"/>
    <n v="0"/>
    <s v="No"/>
    <n v="5"/>
    <m/>
    <n v="395"/>
    <n v="5.1000395000000003"/>
    <s v="Yes"/>
  </r>
  <r>
    <x v="0"/>
    <x v="7"/>
    <s v="Project"/>
    <x v="0"/>
    <m/>
    <x v="0"/>
    <x v="5"/>
    <x v="3"/>
    <x v="3"/>
    <x v="1"/>
    <x v="0"/>
    <m/>
    <x v="286"/>
    <m/>
    <m/>
    <m/>
    <m/>
    <m/>
    <x v="3"/>
    <m/>
    <m/>
    <m/>
    <n v="600"/>
    <m/>
    <m/>
    <n v="600"/>
    <n v="600"/>
    <n v="0"/>
    <s v="No"/>
    <n v="5"/>
    <m/>
    <n v="600"/>
    <n v="5.10006"/>
    <s v="Yes"/>
  </r>
  <r>
    <x v="0"/>
    <x v="7"/>
    <s v="Project"/>
    <x v="0"/>
    <m/>
    <x v="0"/>
    <x v="5"/>
    <x v="6"/>
    <x v="0"/>
    <x v="0"/>
    <x v="0"/>
    <m/>
    <x v="287"/>
    <m/>
    <m/>
    <m/>
    <m/>
    <m/>
    <x v="0"/>
    <m/>
    <m/>
    <m/>
    <n v="7500"/>
    <n v="7500"/>
    <m/>
    <n v="15000"/>
    <n v="15000"/>
    <n v="7500"/>
    <s v="Yes"/>
    <n v="5"/>
    <m/>
    <n v="7500"/>
    <n v="5.2015000000000002"/>
    <s v="Yes"/>
  </r>
  <r>
    <x v="0"/>
    <x v="7"/>
    <s v="Project"/>
    <x v="0"/>
    <m/>
    <x v="0"/>
    <x v="5"/>
    <x v="3"/>
    <x v="3"/>
    <x v="1"/>
    <x v="0"/>
    <m/>
    <x v="288"/>
    <m/>
    <m/>
    <m/>
    <m/>
    <m/>
    <x v="3"/>
    <m/>
    <m/>
    <m/>
    <n v="50"/>
    <m/>
    <m/>
    <n v="50"/>
    <n v="50"/>
    <n v="0"/>
    <s v="No"/>
    <n v="5"/>
    <m/>
    <n v="50"/>
    <n v="5.1000050000000003"/>
    <s v="Yes"/>
  </r>
  <r>
    <x v="0"/>
    <x v="7"/>
    <s v="Project"/>
    <x v="0"/>
    <m/>
    <x v="0"/>
    <x v="5"/>
    <x v="3"/>
    <x v="3"/>
    <x v="1"/>
    <x v="0"/>
    <m/>
    <x v="289"/>
    <m/>
    <m/>
    <m/>
    <m/>
    <m/>
    <x v="3"/>
    <m/>
    <m/>
    <m/>
    <n v="50"/>
    <m/>
    <m/>
    <n v="50"/>
    <n v="50"/>
    <n v="0"/>
    <s v="No"/>
    <n v="5"/>
    <m/>
    <n v="50"/>
    <n v="5.1000050000000003"/>
    <s v="Yes"/>
  </r>
  <r>
    <x v="0"/>
    <x v="7"/>
    <s v="Project"/>
    <x v="0"/>
    <m/>
    <x v="0"/>
    <x v="5"/>
    <x v="3"/>
    <x v="3"/>
    <x v="1"/>
    <x v="0"/>
    <m/>
    <x v="290"/>
    <m/>
    <m/>
    <m/>
    <m/>
    <m/>
    <x v="3"/>
    <m/>
    <m/>
    <m/>
    <n v="75"/>
    <m/>
    <m/>
    <n v="75"/>
    <n v="75"/>
    <n v="0"/>
    <s v="No"/>
    <n v="5"/>
    <m/>
    <n v="75"/>
    <n v="5.1000075000000002"/>
    <s v="Yes"/>
  </r>
  <r>
    <x v="0"/>
    <x v="4"/>
    <s v="Program"/>
    <x v="2"/>
    <m/>
    <x v="3"/>
    <x v="5"/>
    <x v="3"/>
    <x v="3"/>
    <x v="1"/>
    <x v="0"/>
    <m/>
    <x v="291"/>
    <m/>
    <m/>
    <m/>
    <m/>
    <m/>
    <x v="3"/>
    <m/>
    <m/>
    <m/>
    <n v="50"/>
    <m/>
    <m/>
    <n v="50"/>
    <n v="50"/>
    <n v="0"/>
    <s v="No"/>
    <n v="5"/>
    <m/>
    <n v="50"/>
    <n v="5.1000050000000003"/>
    <s v="Yes"/>
  </r>
  <r>
    <x v="0"/>
    <x v="4"/>
    <s v="Program"/>
    <x v="2"/>
    <m/>
    <x v="3"/>
    <x v="5"/>
    <x v="3"/>
    <x v="3"/>
    <x v="1"/>
    <x v="0"/>
    <m/>
    <x v="292"/>
    <m/>
    <m/>
    <m/>
    <m/>
    <m/>
    <x v="3"/>
    <m/>
    <m/>
    <m/>
    <n v="20"/>
    <m/>
    <m/>
    <n v="20"/>
    <n v="20"/>
    <n v="0"/>
    <s v="No"/>
    <n v="5"/>
    <m/>
    <n v="20"/>
    <n v="5.1000019999999999"/>
    <s v="Yes"/>
  </r>
  <r>
    <x v="0"/>
    <x v="4"/>
    <s v="Project"/>
    <x v="0"/>
    <m/>
    <x v="0"/>
    <x v="5"/>
    <x v="3"/>
    <x v="3"/>
    <x v="1"/>
    <x v="0"/>
    <m/>
    <x v="293"/>
    <m/>
    <m/>
    <m/>
    <m/>
    <m/>
    <x v="3"/>
    <m/>
    <m/>
    <m/>
    <n v="100"/>
    <m/>
    <m/>
    <m/>
    <n v="100"/>
    <m/>
    <s v="No"/>
    <n v="5"/>
    <m/>
    <n v="100"/>
    <n v="5.1000100000000002"/>
    <s v="Yes"/>
  </r>
  <r>
    <x v="1"/>
    <x v="1"/>
    <s v="Program"/>
    <x v="2"/>
    <m/>
    <x v="0"/>
    <x v="5"/>
    <x v="3"/>
    <x v="3"/>
    <x v="1"/>
    <x v="0"/>
    <m/>
    <x v="294"/>
    <m/>
    <m/>
    <m/>
    <m/>
    <m/>
    <x v="1"/>
    <m/>
    <m/>
    <m/>
    <n v="1480.04"/>
    <m/>
    <m/>
    <n v="1480.04"/>
    <n v="1480.04"/>
    <n v="0"/>
    <s v="Yes"/>
    <n v="5"/>
    <m/>
    <n v="1480.04"/>
    <n v="5.1001479999999999"/>
    <s v="Yes"/>
  </r>
  <r>
    <x v="1"/>
    <x v="1"/>
    <s v="Program"/>
    <x v="2"/>
    <m/>
    <x v="0"/>
    <x v="5"/>
    <x v="6"/>
    <x v="0"/>
    <x v="0"/>
    <x v="0"/>
    <m/>
    <x v="295"/>
    <m/>
    <m/>
    <m/>
    <m/>
    <m/>
    <x v="1"/>
    <m/>
    <m/>
    <m/>
    <n v="406"/>
    <n v="794"/>
    <m/>
    <n v="1200"/>
    <n v="1200"/>
    <n v="794"/>
    <s v="Yes"/>
    <n v="5"/>
    <m/>
    <n v="406"/>
    <n v="5.2001200000000001"/>
    <s v="Yes"/>
  </r>
  <r>
    <x v="1"/>
    <x v="1"/>
    <s v="Program"/>
    <x v="2"/>
    <m/>
    <x v="0"/>
    <x v="5"/>
    <x v="6"/>
    <x v="0"/>
    <x v="0"/>
    <x v="0"/>
    <m/>
    <x v="296"/>
    <m/>
    <m/>
    <m/>
    <m/>
    <m/>
    <x v="3"/>
    <m/>
    <m/>
    <m/>
    <n v="290"/>
    <n v="200"/>
    <m/>
    <n v="490"/>
    <n v="490"/>
    <n v="200"/>
    <s v="No"/>
    <n v="5"/>
    <m/>
    <n v="290"/>
    <n v="5.2000489999999999"/>
    <s v="Yes"/>
  </r>
  <r>
    <x v="1"/>
    <x v="1"/>
    <s v="Program"/>
    <x v="2"/>
    <m/>
    <x v="0"/>
    <x v="5"/>
    <x v="6"/>
    <x v="0"/>
    <x v="0"/>
    <x v="0"/>
    <m/>
    <x v="297"/>
    <m/>
    <m/>
    <m/>
    <m/>
    <m/>
    <x v="1"/>
    <m/>
    <m/>
    <m/>
    <n v="850"/>
    <n v="1350"/>
    <m/>
    <n v="2200"/>
    <n v="2200"/>
    <n v="1350"/>
    <s v="Yes"/>
    <n v="5"/>
    <m/>
    <n v="850"/>
    <n v="5.2002199999999998"/>
    <s v="Yes"/>
  </r>
  <r>
    <x v="1"/>
    <x v="1"/>
    <s v="Program"/>
    <x v="2"/>
    <m/>
    <x v="0"/>
    <x v="5"/>
    <x v="6"/>
    <x v="0"/>
    <x v="0"/>
    <x v="0"/>
    <m/>
    <x v="298"/>
    <m/>
    <m/>
    <m/>
    <m/>
    <m/>
    <x v="2"/>
    <m/>
    <m/>
    <m/>
    <n v="348.3"/>
    <n v="646.79999999999995"/>
    <m/>
    <n v="995.09999999999991"/>
    <n v="995.09999999999991"/>
    <n v="646.79999999999995"/>
    <s v="Yes"/>
    <n v="5"/>
    <m/>
    <n v="348.3"/>
    <n v="5.2000995100000003"/>
    <s v="Yes"/>
  </r>
  <r>
    <x v="1"/>
    <x v="1"/>
    <s v="Program"/>
    <x v="2"/>
    <m/>
    <x v="0"/>
    <x v="5"/>
    <x v="6"/>
    <x v="0"/>
    <x v="0"/>
    <x v="0"/>
    <m/>
    <x v="299"/>
    <m/>
    <m/>
    <m/>
    <m/>
    <m/>
    <x v="1"/>
    <m/>
    <m/>
    <m/>
    <n v="89"/>
    <n v="1837"/>
    <m/>
    <n v="1926"/>
    <n v="1926"/>
    <n v="1837"/>
    <s v="Yes"/>
    <n v="5"/>
    <m/>
    <n v="89"/>
    <n v="5.2001926000000003"/>
    <s v="Yes"/>
  </r>
  <r>
    <x v="1"/>
    <x v="1"/>
    <s v="Program"/>
    <x v="2"/>
    <m/>
    <x v="0"/>
    <x v="5"/>
    <x v="6"/>
    <x v="0"/>
    <x v="0"/>
    <x v="0"/>
    <m/>
    <x v="300"/>
    <m/>
    <m/>
    <m/>
    <m/>
    <m/>
    <x v="3"/>
    <m/>
    <m/>
    <m/>
    <n v="190"/>
    <n v="130"/>
    <m/>
    <n v="320"/>
    <n v="320"/>
    <n v="130"/>
    <s v="No"/>
    <n v="5"/>
    <m/>
    <n v="190"/>
    <n v="5.2000320000000002"/>
    <s v="Yes"/>
  </r>
  <r>
    <x v="1"/>
    <x v="1"/>
    <s v="Project"/>
    <x v="0"/>
    <m/>
    <x v="2"/>
    <x v="5"/>
    <x v="6"/>
    <x v="0"/>
    <x v="0"/>
    <x v="0"/>
    <m/>
    <x v="301"/>
    <m/>
    <m/>
    <m/>
    <m/>
    <m/>
    <x v="2"/>
    <m/>
    <m/>
    <m/>
    <n v="39.1"/>
    <n v="731.5"/>
    <m/>
    <n v="770.6"/>
    <n v="770.6"/>
    <n v="731.5"/>
    <s v="Yes"/>
    <n v="5"/>
    <m/>
    <n v="39.1"/>
    <n v="5.2000770599999999"/>
    <s v="Yes"/>
  </r>
  <r>
    <x v="1"/>
    <x v="1"/>
    <s v="Project"/>
    <x v="0"/>
    <m/>
    <x v="3"/>
    <x v="5"/>
    <x v="6"/>
    <x v="0"/>
    <x v="0"/>
    <x v="0"/>
    <m/>
    <x v="302"/>
    <m/>
    <m/>
    <m/>
    <m/>
    <m/>
    <x v="3"/>
    <m/>
    <m/>
    <m/>
    <n v="124.9"/>
    <n v="310"/>
    <m/>
    <n v="434.9"/>
    <n v="434.9"/>
    <n v="310"/>
    <s v="No"/>
    <n v="5"/>
    <m/>
    <n v="124.9"/>
    <n v="5.2000434899999997"/>
    <s v="Yes"/>
  </r>
  <r>
    <x v="1"/>
    <x v="1"/>
    <s v="Project"/>
    <x v="0"/>
    <m/>
    <x v="0"/>
    <x v="5"/>
    <x v="6"/>
    <x v="0"/>
    <x v="0"/>
    <x v="0"/>
    <m/>
    <x v="303"/>
    <m/>
    <m/>
    <m/>
    <m/>
    <m/>
    <x v="3"/>
    <m/>
    <m/>
    <m/>
    <n v="50"/>
    <n v="80"/>
    <m/>
    <n v="130"/>
    <n v="130"/>
    <n v="80"/>
    <s v="No"/>
    <n v="5"/>
    <m/>
    <n v="50"/>
    <n v="5.2000130000000002"/>
    <s v="Yes"/>
  </r>
  <r>
    <x v="1"/>
    <x v="1"/>
    <s v="Project"/>
    <x v="0"/>
    <m/>
    <x v="2"/>
    <x v="5"/>
    <x v="6"/>
    <x v="0"/>
    <x v="0"/>
    <x v="0"/>
    <m/>
    <x v="304"/>
    <m/>
    <m/>
    <m/>
    <m/>
    <m/>
    <x v="3"/>
    <m/>
    <m/>
    <m/>
    <n v="36"/>
    <n v="54"/>
    <m/>
    <n v="90"/>
    <n v="90"/>
    <n v="54"/>
    <s v="No"/>
    <n v="5"/>
    <m/>
    <n v="36"/>
    <n v="5.2000089999999997"/>
    <s v="Yes"/>
  </r>
  <r>
    <x v="1"/>
    <x v="1"/>
    <s v="Project"/>
    <x v="0"/>
    <m/>
    <x v="0"/>
    <x v="5"/>
    <x v="6"/>
    <x v="0"/>
    <x v="0"/>
    <x v="0"/>
    <m/>
    <x v="305"/>
    <m/>
    <m/>
    <m/>
    <m/>
    <m/>
    <x v="3"/>
    <m/>
    <m/>
    <m/>
    <n v="54"/>
    <n v="71"/>
    <m/>
    <n v="125"/>
    <n v="125"/>
    <n v="71"/>
    <s v="No"/>
    <n v="5"/>
    <m/>
    <n v="54"/>
    <n v="5.2000124999999997"/>
    <s v="Yes"/>
  </r>
  <r>
    <x v="1"/>
    <x v="1"/>
    <s v="Project"/>
    <x v="0"/>
    <m/>
    <x v="3"/>
    <x v="5"/>
    <x v="6"/>
    <x v="0"/>
    <x v="0"/>
    <x v="0"/>
    <m/>
    <x v="306"/>
    <m/>
    <m/>
    <m/>
    <m/>
    <m/>
    <x v="3"/>
    <m/>
    <m/>
    <m/>
    <n v="68"/>
    <n v="616"/>
    <m/>
    <n v="684"/>
    <n v="684"/>
    <n v="616"/>
    <s v="No"/>
    <n v="5"/>
    <m/>
    <n v="68"/>
    <n v="5.2000684000000001"/>
    <s v="Yes"/>
  </r>
  <r>
    <x v="1"/>
    <x v="1"/>
    <s v="Project"/>
    <x v="0"/>
    <m/>
    <x v="2"/>
    <x v="5"/>
    <x v="6"/>
    <x v="0"/>
    <x v="0"/>
    <x v="0"/>
    <m/>
    <x v="307"/>
    <m/>
    <m/>
    <m/>
    <m/>
    <m/>
    <x v="3"/>
    <m/>
    <m/>
    <m/>
    <n v="60"/>
    <n v="400"/>
    <m/>
    <n v="460"/>
    <n v="460"/>
    <n v="400"/>
    <s v="No"/>
    <n v="5"/>
    <m/>
    <n v="60"/>
    <n v="5.2000460000000004"/>
    <s v="Yes"/>
  </r>
  <r>
    <x v="1"/>
    <x v="1"/>
    <s v="Project"/>
    <x v="0"/>
    <m/>
    <x v="0"/>
    <x v="5"/>
    <x v="6"/>
    <x v="0"/>
    <x v="0"/>
    <x v="0"/>
    <m/>
    <x v="308"/>
    <m/>
    <m/>
    <m/>
    <m/>
    <m/>
    <x v="3"/>
    <m/>
    <m/>
    <m/>
    <n v="40"/>
    <n v="240"/>
    <m/>
    <n v="280"/>
    <n v="280"/>
    <n v="240"/>
    <s v="No"/>
    <n v="5"/>
    <m/>
    <n v="40"/>
    <n v="5.2000279999999997"/>
    <s v="Yes"/>
  </r>
  <r>
    <x v="1"/>
    <x v="1"/>
    <s v="Project"/>
    <x v="0"/>
    <m/>
    <x v="0"/>
    <x v="5"/>
    <x v="6"/>
    <x v="0"/>
    <x v="0"/>
    <x v="0"/>
    <m/>
    <x v="309"/>
    <m/>
    <m/>
    <m/>
    <m/>
    <m/>
    <x v="3"/>
    <m/>
    <m/>
    <m/>
    <n v="135"/>
    <n v="315"/>
    <m/>
    <n v="450"/>
    <n v="450"/>
    <n v="315"/>
    <s v="No"/>
    <n v="5"/>
    <m/>
    <n v="135"/>
    <n v="5.2000450000000003"/>
    <s v="Yes"/>
  </r>
  <r>
    <x v="1"/>
    <x v="11"/>
    <s v="Program"/>
    <x v="2"/>
    <m/>
    <x v="0"/>
    <x v="5"/>
    <x v="3"/>
    <x v="3"/>
    <x v="1"/>
    <x v="0"/>
    <m/>
    <x v="310"/>
    <m/>
    <m/>
    <m/>
    <m/>
    <m/>
    <x v="3"/>
    <m/>
    <m/>
    <m/>
    <n v="166"/>
    <m/>
    <m/>
    <n v="166"/>
    <n v="166"/>
    <n v="0"/>
    <s v="No"/>
    <n v="5"/>
    <m/>
    <n v="166"/>
    <n v="5.1000166"/>
    <s v="Yes"/>
  </r>
  <r>
    <x v="1"/>
    <x v="11"/>
    <s v="Program"/>
    <x v="2"/>
    <m/>
    <x v="0"/>
    <x v="5"/>
    <x v="3"/>
    <x v="3"/>
    <x v="1"/>
    <x v="0"/>
    <m/>
    <x v="311"/>
    <m/>
    <m/>
    <m/>
    <m/>
    <m/>
    <x v="1"/>
    <m/>
    <m/>
    <m/>
    <n v="4386"/>
    <m/>
    <m/>
    <n v="4386"/>
    <n v="4386"/>
    <n v="0"/>
    <s v="Yes"/>
    <n v="5"/>
    <m/>
    <n v="4386"/>
    <n v="5.1004386000000004"/>
    <s v="Yes"/>
  </r>
  <r>
    <x v="1"/>
    <x v="11"/>
    <s v="Project"/>
    <x v="0"/>
    <m/>
    <x v="2"/>
    <x v="5"/>
    <x v="6"/>
    <x v="0"/>
    <x v="0"/>
    <x v="0"/>
    <m/>
    <x v="312"/>
    <m/>
    <m/>
    <m/>
    <m/>
    <m/>
    <x v="2"/>
    <m/>
    <m/>
    <m/>
    <n v="150"/>
    <n v="600"/>
    <m/>
    <n v="750"/>
    <n v="750"/>
    <n v="600"/>
    <s v="Yes"/>
    <n v="5"/>
    <m/>
    <n v="150"/>
    <n v="5.200075"/>
    <s v="Yes"/>
  </r>
  <r>
    <x v="1"/>
    <x v="11"/>
    <s v="Project"/>
    <x v="0"/>
    <m/>
    <x v="0"/>
    <x v="5"/>
    <x v="6"/>
    <x v="0"/>
    <x v="0"/>
    <x v="0"/>
    <m/>
    <x v="313"/>
    <m/>
    <m/>
    <m/>
    <m/>
    <m/>
    <x v="0"/>
    <m/>
    <m/>
    <m/>
    <n v="5000"/>
    <n v="24595"/>
    <n v="36233"/>
    <n v="65828"/>
    <n v="65828"/>
    <n v="60828"/>
    <s v="Yes"/>
    <n v="5"/>
    <m/>
    <n v="5000"/>
    <n v="5.3065828000000002"/>
    <s v="Yes"/>
  </r>
  <r>
    <x v="1"/>
    <x v="8"/>
    <s v="Program"/>
    <x v="2"/>
    <m/>
    <x v="5"/>
    <x v="5"/>
    <x v="3"/>
    <x v="3"/>
    <x v="1"/>
    <x v="0"/>
    <m/>
    <x v="314"/>
    <m/>
    <m/>
    <m/>
    <m/>
    <m/>
    <x v="1"/>
    <m/>
    <m/>
    <m/>
    <n v="4467"/>
    <m/>
    <m/>
    <n v="4467"/>
    <n v="4467"/>
    <n v="0"/>
    <s v="Yes"/>
    <n v="5"/>
    <m/>
    <n v="4467"/>
    <n v="5.1004467"/>
    <s v="Yes"/>
  </r>
  <r>
    <x v="1"/>
    <x v="8"/>
    <s v="Program"/>
    <x v="2"/>
    <m/>
    <x v="0"/>
    <x v="5"/>
    <x v="3"/>
    <x v="3"/>
    <x v="1"/>
    <x v="0"/>
    <m/>
    <x v="315"/>
    <m/>
    <m/>
    <m/>
    <m/>
    <m/>
    <x v="1"/>
    <m/>
    <m/>
    <m/>
    <n v="4565"/>
    <m/>
    <m/>
    <n v="4565"/>
    <n v="4565"/>
    <n v="0"/>
    <s v="Yes"/>
    <n v="5"/>
    <m/>
    <n v="4565"/>
    <n v="5.1004564999999999"/>
    <s v="Yes"/>
  </r>
  <r>
    <x v="1"/>
    <x v="8"/>
    <s v="Program"/>
    <x v="2"/>
    <m/>
    <x v="2"/>
    <x v="5"/>
    <x v="6"/>
    <x v="0"/>
    <x v="0"/>
    <x v="0"/>
    <m/>
    <x v="316"/>
    <m/>
    <m/>
    <m/>
    <m/>
    <m/>
    <x v="1"/>
    <m/>
    <m/>
    <m/>
    <n v="480.3"/>
    <n v="2719.95"/>
    <m/>
    <n v="3200.25"/>
    <n v="3200.25"/>
    <n v="2719.95"/>
    <s v="Yes"/>
    <n v="5"/>
    <m/>
    <n v="480.3"/>
    <n v="5.2003200300000003"/>
    <s v="Yes"/>
  </r>
  <r>
    <x v="1"/>
    <x v="8"/>
    <s v="Program"/>
    <x v="2"/>
    <m/>
    <x v="0"/>
    <x v="5"/>
    <x v="6"/>
    <x v="0"/>
    <x v="0"/>
    <x v="0"/>
    <m/>
    <x v="317"/>
    <m/>
    <m/>
    <m/>
    <m/>
    <m/>
    <x v="1"/>
    <m/>
    <m/>
    <m/>
    <n v="1287.3"/>
    <n v="1245.0999999999999"/>
    <m/>
    <n v="2532.3999999999996"/>
    <n v="2532.3999999999996"/>
    <n v="1245.0999999999999"/>
    <s v="Yes"/>
    <n v="5"/>
    <m/>
    <n v="1287.3"/>
    <n v="5.2002532400000003"/>
    <s v="Yes"/>
  </r>
  <r>
    <x v="1"/>
    <x v="8"/>
    <s v="Program"/>
    <x v="2"/>
    <m/>
    <x v="2"/>
    <x v="5"/>
    <x v="6"/>
    <x v="0"/>
    <x v="0"/>
    <x v="0"/>
    <m/>
    <x v="318"/>
    <m/>
    <m/>
    <m/>
    <m/>
    <m/>
    <x v="3"/>
    <m/>
    <m/>
    <m/>
    <n v="30"/>
    <n v="270"/>
    <m/>
    <n v="300"/>
    <n v="300"/>
    <n v="270"/>
    <s v="No"/>
    <n v="5"/>
    <m/>
    <n v="30"/>
    <n v="5.2000299999999999"/>
    <s v="Yes"/>
  </r>
  <r>
    <x v="1"/>
    <x v="8"/>
    <s v="Project"/>
    <x v="0"/>
    <m/>
    <x v="1"/>
    <x v="5"/>
    <x v="3"/>
    <x v="3"/>
    <x v="1"/>
    <x v="0"/>
    <m/>
    <x v="319"/>
    <m/>
    <m/>
    <m/>
    <m/>
    <m/>
    <x v="1"/>
    <m/>
    <m/>
    <m/>
    <n v="1000"/>
    <m/>
    <m/>
    <n v="1000"/>
    <n v="1000"/>
    <n v="0"/>
    <s v="Yes"/>
    <n v="5"/>
    <m/>
    <n v="1000"/>
    <n v="5.1001000000000003"/>
    <s v="Yes"/>
  </r>
  <r>
    <x v="1"/>
    <x v="8"/>
    <s v="Project"/>
    <x v="0"/>
    <m/>
    <x v="0"/>
    <x v="5"/>
    <x v="6"/>
    <x v="0"/>
    <x v="0"/>
    <x v="0"/>
    <m/>
    <x v="320"/>
    <m/>
    <m/>
    <m/>
    <m/>
    <m/>
    <x v="1"/>
    <m/>
    <m/>
    <m/>
    <n v="500"/>
    <n v="1500"/>
    <m/>
    <n v="2000"/>
    <n v="2000"/>
    <n v="1500"/>
    <s v="Yes"/>
    <n v="5"/>
    <m/>
    <n v="500"/>
    <n v="5.2001999999999997"/>
    <s v="Yes"/>
  </r>
  <r>
    <x v="1"/>
    <x v="2"/>
    <s v="Program"/>
    <x v="2"/>
    <m/>
    <x v="0"/>
    <x v="5"/>
    <x v="3"/>
    <x v="3"/>
    <x v="1"/>
    <x v="0"/>
    <m/>
    <x v="321"/>
    <m/>
    <m/>
    <m/>
    <m/>
    <m/>
    <x v="1"/>
    <m/>
    <m/>
    <m/>
    <n v="1500"/>
    <m/>
    <m/>
    <n v="1500"/>
    <n v="1500"/>
    <n v="0"/>
    <s v="Yes"/>
    <n v="5"/>
    <m/>
    <n v="1500"/>
    <n v="5.1001500000000002"/>
    <s v="Yes"/>
  </r>
  <r>
    <x v="1"/>
    <x v="2"/>
    <s v="Program"/>
    <x v="2"/>
    <m/>
    <x v="0"/>
    <x v="5"/>
    <x v="3"/>
    <x v="3"/>
    <x v="1"/>
    <x v="0"/>
    <m/>
    <x v="322"/>
    <m/>
    <m/>
    <m/>
    <m/>
    <m/>
    <x v="3"/>
    <m/>
    <m/>
    <m/>
    <n v="490"/>
    <m/>
    <m/>
    <n v="490"/>
    <n v="490"/>
    <n v="0"/>
    <s v="No"/>
    <n v="5"/>
    <m/>
    <n v="490"/>
    <n v="5.1000490000000003"/>
    <s v="Yes"/>
  </r>
  <r>
    <x v="1"/>
    <x v="2"/>
    <s v="Project"/>
    <x v="0"/>
    <m/>
    <x v="0"/>
    <x v="5"/>
    <x v="3"/>
    <x v="3"/>
    <x v="1"/>
    <x v="0"/>
    <m/>
    <x v="323"/>
    <m/>
    <m/>
    <m/>
    <m/>
    <m/>
    <x v="3"/>
    <m/>
    <m/>
    <m/>
    <n v="650"/>
    <m/>
    <m/>
    <n v="650"/>
    <n v="650"/>
    <n v="0"/>
    <s v="No"/>
    <n v="5"/>
    <m/>
    <n v="650"/>
    <n v="5.1000649999999998"/>
    <s v="Yes"/>
  </r>
  <r>
    <x v="1"/>
    <x v="2"/>
    <s v="Project"/>
    <x v="0"/>
    <m/>
    <x v="1"/>
    <x v="5"/>
    <x v="3"/>
    <x v="3"/>
    <x v="1"/>
    <x v="0"/>
    <m/>
    <x v="324"/>
    <m/>
    <m/>
    <m/>
    <m/>
    <m/>
    <x v="3"/>
    <m/>
    <m/>
    <m/>
    <n v="650"/>
    <m/>
    <m/>
    <n v="650"/>
    <n v="650"/>
    <n v="0"/>
    <s v="No"/>
    <n v="5"/>
    <m/>
    <n v="650"/>
    <n v="5.1000649999999998"/>
    <s v="Yes"/>
  </r>
  <r>
    <x v="1"/>
    <x v="9"/>
    <s v="Project"/>
    <x v="0"/>
    <m/>
    <x v="3"/>
    <x v="5"/>
    <x v="3"/>
    <x v="3"/>
    <x v="1"/>
    <x v="0"/>
    <m/>
    <x v="325"/>
    <m/>
    <m/>
    <m/>
    <m/>
    <m/>
    <x v="3"/>
    <m/>
    <m/>
    <m/>
    <n v="300"/>
    <m/>
    <m/>
    <n v="300"/>
    <n v="300"/>
    <n v="0"/>
    <s v="No"/>
    <n v="5"/>
    <m/>
    <n v="300"/>
    <n v="5.1000300000000003"/>
    <s v="Yes"/>
  </r>
  <r>
    <x v="1"/>
    <x v="9"/>
    <s v="Project"/>
    <x v="0"/>
    <m/>
    <x v="3"/>
    <x v="5"/>
    <x v="3"/>
    <x v="3"/>
    <x v="1"/>
    <x v="0"/>
    <m/>
    <x v="326"/>
    <m/>
    <m/>
    <m/>
    <m/>
    <m/>
    <x v="3"/>
    <m/>
    <m/>
    <m/>
    <n v="150"/>
    <m/>
    <m/>
    <n v="150"/>
    <n v="150"/>
    <n v="0"/>
    <s v="No"/>
    <n v="5"/>
    <m/>
    <n v="150"/>
    <n v="5.100015"/>
    <s v="Yes"/>
  </r>
  <r>
    <x v="1"/>
    <x v="3"/>
    <s v="Program"/>
    <x v="2"/>
    <m/>
    <x v="5"/>
    <x v="5"/>
    <x v="3"/>
    <x v="3"/>
    <x v="1"/>
    <x v="0"/>
    <m/>
    <x v="327"/>
    <m/>
    <m/>
    <m/>
    <m/>
    <m/>
    <x v="3"/>
    <m/>
    <m/>
    <m/>
    <n v="625.5"/>
    <m/>
    <m/>
    <n v="625.5"/>
    <n v="625.5"/>
    <n v="0"/>
    <s v="No"/>
    <n v="5"/>
    <m/>
    <n v="625.5"/>
    <n v="5.1000625499999996"/>
    <s v="Yes"/>
  </r>
  <r>
    <x v="1"/>
    <x v="4"/>
    <s v="Program"/>
    <x v="2"/>
    <m/>
    <x v="3"/>
    <x v="5"/>
    <x v="3"/>
    <x v="3"/>
    <x v="1"/>
    <x v="0"/>
    <m/>
    <x v="328"/>
    <m/>
    <m/>
    <m/>
    <m/>
    <m/>
    <x v="3"/>
    <m/>
    <m/>
    <m/>
    <n v="180"/>
    <m/>
    <m/>
    <n v="180"/>
    <n v="180"/>
    <n v="0"/>
    <s v="No"/>
    <n v="5"/>
    <m/>
    <n v="180"/>
    <n v="5.1000180000000004"/>
    <s v="Yes"/>
  </r>
  <r>
    <x v="1"/>
    <x v="4"/>
    <s v="Program"/>
    <x v="2"/>
    <m/>
    <x v="3"/>
    <x v="5"/>
    <x v="3"/>
    <x v="3"/>
    <x v="1"/>
    <x v="0"/>
    <m/>
    <x v="329"/>
    <m/>
    <m/>
    <m/>
    <m/>
    <m/>
    <x v="3"/>
    <m/>
    <m/>
    <m/>
    <n v="120"/>
    <m/>
    <m/>
    <n v="120"/>
    <n v="120"/>
    <n v="0"/>
    <s v="No"/>
    <n v="5"/>
    <m/>
    <n v="120"/>
    <n v="5.1000120000000004"/>
    <s v="Yes"/>
  </r>
  <r>
    <x v="1"/>
    <x v="4"/>
    <s v="Program"/>
    <x v="2"/>
    <m/>
    <x v="3"/>
    <x v="5"/>
    <x v="3"/>
    <x v="3"/>
    <x v="1"/>
    <x v="0"/>
    <m/>
    <x v="330"/>
    <m/>
    <m/>
    <m/>
    <m/>
    <m/>
    <x v="3"/>
    <m/>
    <m/>
    <m/>
    <n v="100"/>
    <m/>
    <m/>
    <n v="100"/>
    <n v="100"/>
    <n v="0"/>
    <s v="No"/>
    <n v="5"/>
    <m/>
    <n v="100"/>
    <n v="5.1000100000000002"/>
    <s v="Yes"/>
  </r>
  <r>
    <x v="1"/>
    <x v="4"/>
    <s v="Project"/>
    <x v="0"/>
    <m/>
    <x v="3"/>
    <x v="5"/>
    <x v="6"/>
    <x v="0"/>
    <x v="0"/>
    <x v="0"/>
    <m/>
    <x v="331"/>
    <m/>
    <m/>
    <m/>
    <m/>
    <m/>
    <x v="1"/>
    <m/>
    <m/>
    <m/>
    <n v="500"/>
    <n v="500"/>
    <m/>
    <n v="1000"/>
    <n v="1000"/>
    <n v="500"/>
    <s v="Yes"/>
    <n v="5"/>
    <m/>
    <n v="500"/>
    <n v="5.2000999999999999"/>
    <s v="Yes"/>
  </r>
  <r>
    <x v="2"/>
    <x v="12"/>
    <s v="Program"/>
    <x v="2"/>
    <m/>
    <x v="3"/>
    <x v="5"/>
    <x v="3"/>
    <x v="3"/>
    <x v="1"/>
    <x v="0"/>
    <m/>
    <x v="332"/>
    <m/>
    <m/>
    <m/>
    <m/>
    <m/>
    <x v="3"/>
    <m/>
    <m/>
    <m/>
    <n v="355"/>
    <m/>
    <m/>
    <n v="355"/>
    <n v="355"/>
    <n v="0"/>
    <s v="No"/>
    <n v="5"/>
    <m/>
    <n v="355"/>
    <n v="5.1000354999999997"/>
    <s v="Yes"/>
  </r>
  <r>
    <x v="2"/>
    <x v="12"/>
    <s v="Program"/>
    <x v="2"/>
    <m/>
    <x v="3"/>
    <x v="5"/>
    <x v="3"/>
    <x v="3"/>
    <x v="1"/>
    <x v="0"/>
    <m/>
    <x v="333"/>
    <m/>
    <m/>
    <m/>
    <m/>
    <m/>
    <x v="3"/>
    <m/>
    <m/>
    <m/>
    <n v="625"/>
    <m/>
    <m/>
    <n v="625"/>
    <n v="625"/>
    <n v="0"/>
    <s v="No"/>
    <n v="5"/>
    <m/>
    <n v="625"/>
    <n v="5.1000624999999999"/>
    <s v="Yes"/>
  </r>
  <r>
    <x v="2"/>
    <x v="12"/>
    <s v="Program"/>
    <x v="2"/>
    <m/>
    <x v="3"/>
    <x v="5"/>
    <x v="3"/>
    <x v="3"/>
    <x v="1"/>
    <x v="0"/>
    <m/>
    <x v="334"/>
    <m/>
    <m/>
    <m/>
    <m/>
    <m/>
    <x v="3"/>
    <m/>
    <m/>
    <m/>
    <n v="322"/>
    <m/>
    <m/>
    <n v="322"/>
    <n v="322"/>
    <n v="0"/>
    <s v="No"/>
    <n v="5"/>
    <m/>
    <n v="322"/>
    <n v="5.1000322000000002"/>
    <s v="Yes"/>
  </r>
  <r>
    <x v="2"/>
    <x v="12"/>
    <s v="Program"/>
    <x v="2"/>
    <m/>
    <x v="3"/>
    <x v="5"/>
    <x v="3"/>
    <x v="3"/>
    <x v="1"/>
    <x v="0"/>
    <m/>
    <x v="335"/>
    <m/>
    <m/>
    <m/>
    <m/>
    <m/>
    <x v="2"/>
    <m/>
    <m/>
    <m/>
    <n v="941.5"/>
    <m/>
    <m/>
    <n v="941.5"/>
    <n v="941.5"/>
    <n v="0"/>
    <s v="Yes"/>
    <n v="5"/>
    <m/>
    <n v="941.5"/>
    <n v="5.1000941500000003"/>
    <s v="Yes"/>
  </r>
  <r>
    <x v="2"/>
    <x v="12"/>
    <s v="Program"/>
    <x v="2"/>
    <m/>
    <x v="3"/>
    <x v="5"/>
    <x v="3"/>
    <x v="3"/>
    <x v="1"/>
    <x v="0"/>
    <m/>
    <x v="336"/>
    <m/>
    <m/>
    <m/>
    <m/>
    <m/>
    <x v="3"/>
    <m/>
    <m/>
    <m/>
    <n v="172.4"/>
    <m/>
    <m/>
    <n v="172.4"/>
    <n v="172.4"/>
    <n v="0"/>
    <s v="No"/>
    <n v="5"/>
    <m/>
    <n v="172.4"/>
    <n v="5.1000172399999997"/>
    <s v="Yes"/>
  </r>
  <r>
    <x v="2"/>
    <x v="12"/>
    <s v="Program"/>
    <x v="2"/>
    <m/>
    <x v="3"/>
    <x v="5"/>
    <x v="3"/>
    <x v="3"/>
    <x v="1"/>
    <x v="0"/>
    <m/>
    <x v="337"/>
    <m/>
    <m/>
    <m/>
    <m/>
    <m/>
    <x v="3"/>
    <m/>
    <m/>
    <m/>
    <n v="375"/>
    <m/>
    <m/>
    <n v="375"/>
    <n v="375"/>
    <n v="0"/>
    <s v="No"/>
    <n v="5"/>
    <m/>
    <n v="375"/>
    <n v="5.1000375"/>
    <s v="Yes"/>
  </r>
  <r>
    <x v="2"/>
    <x v="10"/>
    <s v="Program"/>
    <x v="2"/>
    <m/>
    <x v="3"/>
    <x v="5"/>
    <x v="3"/>
    <x v="3"/>
    <x v="1"/>
    <x v="0"/>
    <m/>
    <x v="338"/>
    <m/>
    <m/>
    <m/>
    <m/>
    <m/>
    <x v="3"/>
    <m/>
    <m/>
    <m/>
    <n v="49.7"/>
    <m/>
    <m/>
    <n v="49.7"/>
    <n v="49.7"/>
    <n v="0"/>
    <s v="No"/>
    <n v="5"/>
    <m/>
    <n v="49.7"/>
    <n v="5.1000049699999996"/>
    <s v="Yes"/>
  </r>
  <r>
    <x v="2"/>
    <x v="10"/>
    <s v="Program"/>
    <x v="2"/>
    <m/>
    <x v="3"/>
    <x v="5"/>
    <x v="3"/>
    <x v="3"/>
    <x v="1"/>
    <x v="0"/>
    <m/>
    <x v="339"/>
    <m/>
    <m/>
    <m/>
    <m/>
    <m/>
    <x v="3"/>
    <m/>
    <m/>
    <m/>
    <n v="202.6"/>
    <m/>
    <m/>
    <n v="202.6"/>
    <n v="202.6"/>
    <n v="0"/>
    <s v="No"/>
    <n v="5"/>
    <m/>
    <n v="202.6"/>
    <n v="5.10002026"/>
    <s v="Yes"/>
  </r>
  <r>
    <x v="2"/>
    <x v="10"/>
    <s v="Program"/>
    <x v="2"/>
    <m/>
    <x v="3"/>
    <x v="5"/>
    <x v="3"/>
    <x v="3"/>
    <x v="1"/>
    <x v="0"/>
    <m/>
    <x v="340"/>
    <m/>
    <m/>
    <m/>
    <m/>
    <m/>
    <x v="3"/>
    <m/>
    <m/>
    <m/>
    <n v="173"/>
    <m/>
    <m/>
    <n v="173"/>
    <n v="173"/>
    <n v="0"/>
    <s v="No"/>
    <n v="5"/>
    <m/>
    <n v="173"/>
    <n v="5.1000173000000002"/>
    <s v="Yes"/>
  </r>
  <r>
    <x v="2"/>
    <x v="10"/>
    <s v="Program"/>
    <x v="2"/>
    <m/>
    <x v="3"/>
    <x v="5"/>
    <x v="3"/>
    <x v="3"/>
    <x v="1"/>
    <x v="0"/>
    <m/>
    <x v="341"/>
    <m/>
    <m/>
    <m/>
    <m/>
    <m/>
    <x v="3"/>
    <m/>
    <m/>
    <m/>
    <n v="112"/>
    <m/>
    <m/>
    <n v="112"/>
    <n v="112"/>
    <n v="0"/>
    <s v="No"/>
    <n v="5"/>
    <m/>
    <n v="112"/>
    <n v="5.1000112"/>
    <s v="Yes"/>
  </r>
  <r>
    <x v="2"/>
    <x v="10"/>
    <s v="Program"/>
    <x v="2"/>
    <m/>
    <x v="3"/>
    <x v="5"/>
    <x v="3"/>
    <x v="3"/>
    <x v="1"/>
    <x v="0"/>
    <m/>
    <x v="342"/>
    <m/>
    <m/>
    <m/>
    <m/>
    <m/>
    <x v="3"/>
    <m/>
    <m/>
    <m/>
    <n v="101.7"/>
    <m/>
    <m/>
    <n v="101.7"/>
    <n v="101.7"/>
    <n v="0"/>
    <s v="No"/>
    <n v="5"/>
    <m/>
    <n v="101.7"/>
    <n v="5.10001017"/>
    <s v="Yes"/>
  </r>
  <r>
    <x v="2"/>
    <x v="10"/>
    <s v="Program"/>
    <x v="2"/>
    <m/>
    <x v="3"/>
    <x v="5"/>
    <x v="3"/>
    <x v="3"/>
    <x v="1"/>
    <x v="0"/>
    <m/>
    <x v="343"/>
    <m/>
    <m/>
    <m/>
    <m/>
    <m/>
    <x v="3"/>
    <m/>
    <m/>
    <m/>
    <n v="222"/>
    <m/>
    <m/>
    <n v="222"/>
    <n v="222"/>
    <n v="0"/>
    <s v="No"/>
    <n v="5"/>
    <m/>
    <n v="222"/>
    <n v="5.1000221999999997"/>
    <s v="Yes"/>
  </r>
  <r>
    <x v="2"/>
    <x v="10"/>
    <s v="Program"/>
    <x v="2"/>
    <m/>
    <x v="0"/>
    <x v="5"/>
    <x v="3"/>
    <x v="3"/>
    <x v="1"/>
    <x v="0"/>
    <m/>
    <x v="344"/>
    <m/>
    <m/>
    <m/>
    <m/>
    <m/>
    <x v="3"/>
    <m/>
    <m/>
    <m/>
    <n v="441.1"/>
    <m/>
    <m/>
    <n v="441.1"/>
    <n v="441.1"/>
    <n v="0"/>
    <s v="No"/>
    <n v="5"/>
    <m/>
    <n v="441.1"/>
    <n v="5.1000441099999998"/>
    <s v="Yes"/>
  </r>
  <r>
    <x v="2"/>
    <x v="10"/>
    <s v="Program"/>
    <x v="2"/>
    <m/>
    <x v="0"/>
    <x v="5"/>
    <x v="3"/>
    <x v="3"/>
    <x v="1"/>
    <x v="0"/>
    <m/>
    <x v="345"/>
    <m/>
    <m/>
    <m/>
    <m/>
    <m/>
    <x v="3"/>
    <m/>
    <m/>
    <m/>
    <n v="96"/>
    <m/>
    <m/>
    <n v="96"/>
    <n v="96"/>
    <n v="0"/>
    <s v="No"/>
    <n v="5"/>
    <m/>
    <n v="96"/>
    <n v="5.1000095999999999"/>
    <s v="Yes"/>
  </r>
  <r>
    <x v="2"/>
    <x v="10"/>
    <s v="Program"/>
    <x v="2"/>
    <m/>
    <x v="3"/>
    <x v="5"/>
    <x v="3"/>
    <x v="3"/>
    <x v="1"/>
    <x v="0"/>
    <m/>
    <x v="346"/>
    <m/>
    <m/>
    <m/>
    <m/>
    <m/>
    <x v="3"/>
    <m/>
    <m/>
    <m/>
    <n v="96"/>
    <m/>
    <m/>
    <n v="96"/>
    <n v="96"/>
    <n v="0"/>
    <s v="No"/>
    <n v="5"/>
    <m/>
    <n v="96"/>
    <n v="5.1000095999999999"/>
    <s v="Yes"/>
  </r>
  <r>
    <x v="2"/>
    <x v="10"/>
    <s v="Project"/>
    <x v="0"/>
    <m/>
    <x v="3"/>
    <x v="5"/>
    <x v="6"/>
    <x v="0"/>
    <x v="0"/>
    <x v="0"/>
    <m/>
    <x v="347"/>
    <m/>
    <m/>
    <m/>
    <m/>
    <m/>
    <x v="3"/>
    <m/>
    <m/>
    <m/>
    <n v="100"/>
    <n v="50"/>
    <m/>
    <n v="150"/>
    <n v="150"/>
    <n v="50"/>
    <s v="No"/>
    <n v="5"/>
    <m/>
    <n v="100"/>
    <n v="5.2000149999999996"/>
    <s v="Yes"/>
  </r>
  <r>
    <x v="2"/>
    <x v="10"/>
    <s v="Project"/>
    <x v="0"/>
    <m/>
    <x v="3"/>
    <x v="5"/>
    <x v="3"/>
    <x v="3"/>
    <x v="1"/>
    <x v="0"/>
    <m/>
    <x v="348"/>
    <m/>
    <m/>
    <m/>
    <m/>
    <m/>
    <x v="3"/>
    <m/>
    <m/>
    <m/>
    <n v="200"/>
    <m/>
    <m/>
    <n v="200"/>
    <n v="200"/>
    <n v="0"/>
    <s v="No"/>
    <n v="5"/>
    <m/>
    <n v="200"/>
    <n v="5.1000199999999998"/>
    <s v="Yes"/>
  </r>
  <r>
    <x v="2"/>
    <x v="5"/>
    <s v="Program"/>
    <x v="2"/>
    <m/>
    <x v="3"/>
    <x v="5"/>
    <x v="3"/>
    <x v="3"/>
    <x v="1"/>
    <x v="0"/>
    <m/>
    <x v="349"/>
    <m/>
    <m/>
    <m/>
    <m/>
    <m/>
    <x v="3"/>
    <m/>
    <m/>
    <m/>
    <n v="600"/>
    <m/>
    <m/>
    <n v="600"/>
    <n v="600"/>
    <n v="0"/>
    <s v="No"/>
    <n v="5"/>
    <m/>
    <n v="600"/>
    <n v="5.10006"/>
    <s v="Yes"/>
  </r>
  <r>
    <x v="2"/>
    <x v="5"/>
    <s v="Program"/>
    <x v="2"/>
    <m/>
    <x v="3"/>
    <x v="5"/>
    <x v="6"/>
    <x v="0"/>
    <x v="0"/>
    <x v="0"/>
    <m/>
    <x v="350"/>
    <m/>
    <m/>
    <m/>
    <m/>
    <m/>
    <x v="1"/>
    <m/>
    <m/>
    <m/>
    <n v="2000"/>
    <n v="2000"/>
    <m/>
    <n v="4000"/>
    <n v="4000"/>
    <n v="2000"/>
    <s v="Yes"/>
    <n v="5"/>
    <m/>
    <n v="2000"/>
    <n v="5.2004000000000001"/>
    <s v="Yes"/>
  </r>
  <r>
    <x v="2"/>
    <x v="13"/>
    <s v="Program"/>
    <x v="2"/>
    <m/>
    <x v="3"/>
    <x v="5"/>
    <x v="3"/>
    <x v="3"/>
    <x v="1"/>
    <x v="0"/>
    <m/>
    <x v="351"/>
    <m/>
    <m/>
    <m/>
    <m/>
    <m/>
    <x v="3"/>
    <m/>
    <m/>
    <m/>
    <n v="68"/>
    <m/>
    <m/>
    <n v="68"/>
    <n v="68"/>
    <n v="0"/>
    <s v="No"/>
    <n v="5"/>
    <m/>
    <n v="68"/>
    <n v="5.1000068000000001"/>
    <s v="Yes"/>
  </r>
  <r>
    <x v="2"/>
    <x v="13"/>
    <s v="Program"/>
    <x v="2"/>
    <m/>
    <x v="2"/>
    <x v="5"/>
    <x v="3"/>
    <x v="3"/>
    <x v="1"/>
    <x v="0"/>
    <m/>
    <x v="352"/>
    <m/>
    <m/>
    <m/>
    <m/>
    <m/>
    <x v="3"/>
    <m/>
    <m/>
    <m/>
    <n v="213"/>
    <m/>
    <m/>
    <n v="213"/>
    <n v="213"/>
    <n v="0"/>
    <s v="No"/>
    <n v="5"/>
    <m/>
    <n v="213"/>
    <n v="5.1000212999999999"/>
    <s v="Yes"/>
  </r>
  <r>
    <x v="2"/>
    <x v="13"/>
    <s v="Project"/>
    <x v="0"/>
    <m/>
    <x v="3"/>
    <x v="5"/>
    <x v="3"/>
    <x v="3"/>
    <x v="1"/>
    <x v="0"/>
    <m/>
    <x v="353"/>
    <m/>
    <m/>
    <m/>
    <m/>
    <m/>
    <x v="3"/>
    <m/>
    <m/>
    <m/>
    <n v="508"/>
    <m/>
    <m/>
    <n v="508"/>
    <n v="508"/>
    <n v="508"/>
    <s v="No"/>
    <n v="5"/>
    <m/>
    <n v="508"/>
    <n v="5.1000508"/>
    <s v="Yes"/>
  </r>
  <r>
    <x v="2"/>
    <x v="13"/>
    <s v="Project"/>
    <x v="0"/>
    <m/>
    <x v="3"/>
    <x v="5"/>
    <x v="6"/>
    <x v="0"/>
    <x v="0"/>
    <x v="0"/>
    <m/>
    <x v="354"/>
    <m/>
    <m/>
    <m/>
    <m/>
    <m/>
    <x v="1"/>
    <m/>
    <m/>
    <m/>
    <n v="1041.5"/>
    <n v="1057.5"/>
    <n v="1074"/>
    <n v="3173"/>
    <n v="3173"/>
    <m/>
    <s v="Yes"/>
    <n v="5"/>
    <m/>
    <n v="1041.5"/>
    <n v="5.3003172999999997"/>
    <s v="Yes"/>
  </r>
  <r>
    <x v="3"/>
    <x v="14"/>
    <s v="Program"/>
    <x v="2"/>
    <m/>
    <x v="6"/>
    <x v="5"/>
    <x v="3"/>
    <x v="3"/>
    <x v="1"/>
    <x v="0"/>
    <m/>
    <x v="355"/>
    <m/>
    <m/>
    <m/>
    <m/>
    <m/>
    <x v="1"/>
    <m/>
    <m/>
    <m/>
    <n v="1000"/>
    <m/>
    <m/>
    <n v="1000"/>
    <n v="1000"/>
    <n v="0"/>
    <s v="Yes"/>
    <n v="5"/>
    <m/>
    <n v="1000"/>
    <n v="5.1001000000000003"/>
    <s v="Yes"/>
  </r>
  <r>
    <x v="0"/>
    <x v="0"/>
    <s v="Program"/>
    <x v="5"/>
    <m/>
    <x v="0"/>
    <x v="6"/>
    <x v="3"/>
    <x v="4"/>
    <x v="1"/>
    <x v="0"/>
    <m/>
    <x v="356"/>
    <m/>
    <m/>
    <m/>
    <m/>
    <m/>
    <x v="3"/>
    <m/>
    <m/>
    <m/>
    <m/>
    <n v="300"/>
    <m/>
    <n v="300"/>
    <n v="300"/>
    <n v="0"/>
    <s v="No"/>
    <n v="4"/>
    <m/>
    <n v="300"/>
    <n v="4.1000300000000003"/>
    <s v="Yes"/>
  </r>
  <r>
    <x v="0"/>
    <x v="0"/>
    <s v="Program"/>
    <x v="5"/>
    <m/>
    <x v="0"/>
    <x v="6"/>
    <x v="3"/>
    <x v="4"/>
    <x v="1"/>
    <x v="0"/>
    <m/>
    <x v="357"/>
    <m/>
    <m/>
    <m/>
    <m/>
    <m/>
    <x v="3"/>
    <m/>
    <m/>
    <m/>
    <m/>
    <n v="250"/>
    <m/>
    <n v="250"/>
    <n v="250"/>
    <n v="0"/>
    <s v="No"/>
    <n v="4"/>
    <m/>
    <n v="250"/>
    <n v="4.1000249999999996"/>
    <s v="Yes"/>
  </r>
  <r>
    <x v="0"/>
    <x v="0"/>
    <s v="Program"/>
    <x v="1"/>
    <m/>
    <x v="0"/>
    <x v="6"/>
    <x v="3"/>
    <x v="4"/>
    <x v="1"/>
    <x v="0"/>
    <m/>
    <x v="358"/>
    <m/>
    <m/>
    <m/>
    <m/>
    <m/>
    <x v="3"/>
    <m/>
    <m/>
    <m/>
    <m/>
    <n v="550"/>
    <m/>
    <n v="550"/>
    <n v="550"/>
    <n v="0"/>
    <s v="No"/>
    <n v="4"/>
    <m/>
    <n v="550"/>
    <n v="4.1000550000000002"/>
    <s v="Yes"/>
  </r>
  <r>
    <x v="0"/>
    <x v="0"/>
    <s v="Program"/>
    <x v="2"/>
    <m/>
    <x v="0"/>
    <x v="6"/>
    <x v="3"/>
    <x v="4"/>
    <x v="1"/>
    <x v="0"/>
    <m/>
    <x v="359"/>
    <m/>
    <m/>
    <m/>
    <m/>
    <m/>
    <x v="1"/>
    <m/>
    <m/>
    <m/>
    <m/>
    <n v="1640"/>
    <m/>
    <n v="1640"/>
    <n v="1640"/>
    <n v="0"/>
    <s v="Yes"/>
    <n v="4"/>
    <m/>
    <n v="1640"/>
    <n v="4.1001640000000004"/>
    <s v="Yes"/>
  </r>
  <r>
    <x v="0"/>
    <x v="0"/>
    <s v="Program"/>
    <x v="2"/>
    <m/>
    <x v="0"/>
    <x v="6"/>
    <x v="3"/>
    <x v="4"/>
    <x v="1"/>
    <x v="0"/>
    <m/>
    <x v="360"/>
    <m/>
    <m/>
    <m/>
    <m/>
    <m/>
    <x v="3"/>
    <m/>
    <m/>
    <m/>
    <m/>
    <n v="200"/>
    <m/>
    <n v="200"/>
    <n v="200"/>
    <n v="0"/>
    <s v="No"/>
    <n v="4"/>
    <m/>
    <n v="200"/>
    <n v="4.1000199999999998"/>
    <s v="Yes"/>
  </r>
  <r>
    <x v="0"/>
    <x v="0"/>
    <s v="Project"/>
    <x v="0"/>
    <m/>
    <x v="3"/>
    <x v="6"/>
    <x v="3"/>
    <x v="4"/>
    <x v="0"/>
    <x v="0"/>
    <m/>
    <x v="361"/>
    <m/>
    <m/>
    <m/>
    <m/>
    <m/>
    <x v="1"/>
    <m/>
    <m/>
    <m/>
    <m/>
    <n v="100"/>
    <n v="1400"/>
    <n v="1500"/>
    <n v="1500"/>
    <n v="1500"/>
    <s v="Yes"/>
    <n v="4"/>
    <m/>
    <n v="100"/>
    <n v="4.2001499999999998"/>
    <s v="Yes"/>
  </r>
  <r>
    <x v="0"/>
    <x v="0"/>
    <s v="Project"/>
    <x v="0"/>
    <m/>
    <x v="3"/>
    <x v="6"/>
    <x v="3"/>
    <x v="4"/>
    <x v="0"/>
    <x v="0"/>
    <m/>
    <x v="362"/>
    <m/>
    <m/>
    <m/>
    <m/>
    <m/>
    <x v="3"/>
    <m/>
    <m/>
    <m/>
    <m/>
    <n v="50"/>
    <n v="500"/>
    <n v="550"/>
    <n v="550"/>
    <n v="550"/>
    <s v="No"/>
    <n v="4"/>
    <m/>
    <n v="50"/>
    <n v="4.2000549999999999"/>
    <s v="Yes"/>
  </r>
  <r>
    <x v="0"/>
    <x v="0"/>
    <s v="Project"/>
    <x v="0"/>
    <m/>
    <x v="0"/>
    <x v="6"/>
    <x v="7"/>
    <x v="0"/>
    <x v="0"/>
    <x v="0"/>
    <m/>
    <x v="363"/>
    <m/>
    <m/>
    <m/>
    <m/>
    <m/>
    <x v="2"/>
    <m/>
    <m/>
    <m/>
    <m/>
    <n v="200"/>
    <n v="550"/>
    <n v="750"/>
    <n v="750"/>
    <n v="550"/>
    <s v="Yes"/>
    <n v="4"/>
    <m/>
    <n v="200"/>
    <n v="4.200075"/>
    <s v="Yes"/>
  </r>
  <r>
    <x v="0"/>
    <x v="0"/>
    <s v="Project"/>
    <x v="0"/>
    <m/>
    <x v="0"/>
    <x v="6"/>
    <x v="3"/>
    <x v="4"/>
    <x v="1"/>
    <x v="0"/>
    <m/>
    <x v="364"/>
    <m/>
    <m/>
    <m/>
    <m/>
    <m/>
    <x v="3"/>
    <m/>
    <m/>
    <m/>
    <m/>
    <n v="400"/>
    <m/>
    <n v="400"/>
    <n v="400"/>
    <n v="0"/>
    <s v="No"/>
    <n v="4"/>
    <m/>
    <n v="400"/>
    <n v="4.1000399999999999"/>
    <s v="Yes"/>
  </r>
  <r>
    <x v="0"/>
    <x v="0"/>
    <s v="Project"/>
    <x v="0"/>
    <m/>
    <x v="0"/>
    <x v="6"/>
    <x v="7"/>
    <x v="0"/>
    <x v="0"/>
    <x v="0"/>
    <m/>
    <x v="365"/>
    <m/>
    <m/>
    <m/>
    <m/>
    <m/>
    <x v="0"/>
    <m/>
    <m/>
    <m/>
    <m/>
    <n v="500"/>
    <n v="5000"/>
    <n v="5500"/>
    <n v="5500"/>
    <n v="5000"/>
    <s v="Yes"/>
    <n v="4"/>
    <m/>
    <n v="500"/>
    <n v="4.2005499999999998"/>
    <s v="Yes"/>
  </r>
  <r>
    <x v="0"/>
    <x v="6"/>
    <s v="Program"/>
    <x v="2"/>
    <m/>
    <x v="0"/>
    <x v="6"/>
    <x v="3"/>
    <x v="4"/>
    <x v="1"/>
    <x v="0"/>
    <m/>
    <x v="366"/>
    <m/>
    <m/>
    <m/>
    <m/>
    <m/>
    <x v="1"/>
    <m/>
    <m/>
    <m/>
    <m/>
    <n v="3607"/>
    <m/>
    <n v="3607"/>
    <n v="3607"/>
    <n v="0"/>
    <s v="Yes"/>
    <n v="4"/>
    <m/>
    <n v="3607"/>
    <n v="4.1003607000000004"/>
    <s v="Yes"/>
  </r>
  <r>
    <x v="0"/>
    <x v="6"/>
    <s v="Program"/>
    <x v="2"/>
    <m/>
    <x v="0"/>
    <x v="6"/>
    <x v="3"/>
    <x v="4"/>
    <x v="1"/>
    <x v="0"/>
    <m/>
    <x v="367"/>
    <m/>
    <m/>
    <m/>
    <m/>
    <m/>
    <x v="1"/>
    <m/>
    <m/>
    <m/>
    <m/>
    <n v="1930.9"/>
    <m/>
    <n v="1930.9"/>
    <n v="1930.9"/>
    <n v="0"/>
    <s v="Yes"/>
    <n v="4"/>
    <m/>
    <n v="1930.9"/>
    <n v="4.1001930900000003"/>
    <s v="Yes"/>
  </r>
  <r>
    <x v="0"/>
    <x v="6"/>
    <s v="Program"/>
    <x v="0"/>
    <m/>
    <x v="0"/>
    <x v="6"/>
    <x v="3"/>
    <x v="4"/>
    <x v="1"/>
    <x v="0"/>
    <m/>
    <x v="368"/>
    <m/>
    <m/>
    <m/>
    <m/>
    <m/>
    <x v="1"/>
    <m/>
    <m/>
    <m/>
    <m/>
    <n v="3500"/>
    <m/>
    <n v="3500"/>
    <n v="3500"/>
    <n v="0"/>
    <s v="Yes"/>
    <n v="4"/>
    <m/>
    <n v="3500"/>
    <n v="4.1003499999999997"/>
    <s v="Yes"/>
  </r>
  <r>
    <x v="0"/>
    <x v="6"/>
    <s v="Program"/>
    <x v="0"/>
    <m/>
    <x v="0"/>
    <x v="6"/>
    <x v="3"/>
    <x v="4"/>
    <x v="1"/>
    <x v="0"/>
    <m/>
    <x v="369"/>
    <m/>
    <m/>
    <m/>
    <m/>
    <m/>
    <x v="1"/>
    <m/>
    <m/>
    <m/>
    <m/>
    <n v="4066.7"/>
    <m/>
    <n v="4066.7"/>
    <n v="4066.7"/>
    <n v="0"/>
    <s v="Yes"/>
    <n v="4"/>
    <m/>
    <n v="4066.7"/>
    <n v="4.1004066699999999"/>
    <s v="Yes"/>
  </r>
  <r>
    <x v="0"/>
    <x v="6"/>
    <s v="Program"/>
    <x v="0"/>
    <m/>
    <x v="0"/>
    <x v="6"/>
    <x v="3"/>
    <x v="4"/>
    <x v="1"/>
    <x v="0"/>
    <m/>
    <x v="370"/>
    <m/>
    <m/>
    <m/>
    <m/>
    <m/>
    <x v="1"/>
    <m/>
    <m/>
    <m/>
    <m/>
    <n v="1200"/>
    <m/>
    <n v="1200"/>
    <n v="1200"/>
    <n v="0"/>
    <s v="Yes"/>
    <n v="4"/>
    <m/>
    <n v="1200"/>
    <n v="4.1001200000000004"/>
    <s v="Yes"/>
  </r>
  <r>
    <x v="0"/>
    <x v="6"/>
    <s v="Project"/>
    <x v="0"/>
    <m/>
    <x v="3"/>
    <x v="6"/>
    <x v="3"/>
    <x v="4"/>
    <x v="1"/>
    <x v="0"/>
    <m/>
    <x v="371"/>
    <m/>
    <m/>
    <m/>
    <m/>
    <m/>
    <x v="3"/>
    <m/>
    <m/>
    <m/>
    <m/>
    <n v="350"/>
    <m/>
    <n v="350"/>
    <n v="350"/>
    <n v="0"/>
    <s v="No"/>
    <n v="4"/>
    <m/>
    <n v="350"/>
    <n v="4.1000350000000001"/>
    <s v="Yes"/>
  </r>
  <r>
    <x v="0"/>
    <x v="6"/>
    <s v="Project"/>
    <x v="0"/>
    <m/>
    <x v="0"/>
    <x v="6"/>
    <x v="3"/>
    <x v="4"/>
    <x v="1"/>
    <x v="0"/>
    <m/>
    <x v="372"/>
    <m/>
    <m/>
    <m/>
    <m/>
    <m/>
    <x v="1"/>
    <m/>
    <m/>
    <m/>
    <m/>
    <n v="1500"/>
    <m/>
    <n v="1500"/>
    <n v="1500"/>
    <n v="0"/>
    <s v="Yes"/>
    <n v="4"/>
    <m/>
    <n v="1500"/>
    <n v="4.1001500000000002"/>
    <s v="Yes"/>
  </r>
  <r>
    <x v="0"/>
    <x v="6"/>
    <s v="Project"/>
    <x v="0"/>
    <m/>
    <x v="0"/>
    <x v="6"/>
    <x v="3"/>
    <x v="4"/>
    <x v="1"/>
    <x v="0"/>
    <m/>
    <x v="373"/>
    <m/>
    <m/>
    <m/>
    <m/>
    <m/>
    <x v="1"/>
    <m/>
    <m/>
    <m/>
    <m/>
    <n v="1000"/>
    <m/>
    <n v="1000"/>
    <n v="1000"/>
    <n v="0"/>
    <s v="Yes"/>
    <n v="4"/>
    <m/>
    <n v="1000"/>
    <n v="4.1001000000000003"/>
    <s v="Yes"/>
  </r>
  <r>
    <x v="0"/>
    <x v="6"/>
    <s v="Project"/>
    <x v="0"/>
    <m/>
    <x v="0"/>
    <x v="6"/>
    <x v="7"/>
    <x v="0"/>
    <x v="1"/>
    <x v="0"/>
    <m/>
    <x v="374"/>
    <m/>
    <m/>
    <m/>
    <m/>
    <m/>
    <x v="3"/>
    <m/>
    <m/>
    <m/>
    <m/>
    <n v="550"/>
    <m/>
    <n v="550"/>
    <n v="550"/>
    <n v="0"/>
    <s v="No"/>
    <n v="4"/>
    <m/>
    <n v="550"/>
    <n v="4.1000550000000002"/>
    <s v="Yes"/>
  </r>
  <r>
    <x v="0"/>
    <x v="6"/>
    <s v="Project"/>
    <x v="0"/>
    <m/>
    <x v="0"/>
    <x v="6"/>
    <x v="3"/>
    <x v="4"/>
    <x v="0"/>
    <x v="0"/>
    <m/>
    <x v="375"/>
    <m/>
    <m/>
    <m/>
    <m/>
    <m/>
    <x v="1"/>
    <m/>
    <m/>
    <m/>
    <m/>
    <n v="200"/>
    <n v="800"/>
    <n v="1000"/>
    <n v="1000"/>
    <n v="800"/>
    <s v="Yes"/>
    <n v="4"/>
    <m/>
    <n v="200"/>
    <n v="4.2000999999999999"/>
    <s v="Yes"/>
  </r>
  <r>
    <x v="0"/>
    <x v="7"/>
    <s v="Program"/>
    <x v="2"/>
    <m/>
    <x v="0"/>
    <x v="6"/>
    <x v="3"/>
    <x v="4"/>
    <x v="1"/>
    <x v="0"/>
    <m/>
    <x v="376"/>
    <m/>
    <m/>
    <m/>
    <m/>
    <m/>
    <x v="3"/>
    <m/>
    <m/>
    <m/>
    <m/>
    <n v="414"/>
    <m/>
    <n v="414"/>
    <n v="414"/>
    <n v="0"/>
    <s v="No"/>
    <n v="4"/>
    <m/>
    <n v="414"/>
    <n v="4.1000414000000003"/>
    <s v="Yes"/>
  </r>
  <r>
    <x v="0"/>
    <x v="7"/>
    <s v="Project"/>
    <x v="0"/>
    <m/>
    <x v="0"/>
    <x v="6"/>
    <x v="7"/>
    <x v="0"/>
    <x v="0"/>
    <x v="0"/>
    <m/>
    <x v="377"/>
    <m/>
    <m/>
    <m/>
    <m/>
    <m/>
    <x v="3"/>
    <m/>
    <m/>
    <m/>
    <m/>
    <n v="50"/>
    <n v="250"/>
    <n v="300"/>
    <n v="300"/>
    <n v="300"/>
    <s v="No"/>
    <n v="4"/>
    <m/>
    <n v="50"/>
    <n v="4.2000299999999999"/>
    <s v="Yes"/>
  </r>
  <r>
    <x v="0"/>
    <x v="7"/>
    <s v="Project"/>
    <x v="0"/>
    <m/>
    <x v="0"/>
    <x v="6"/>
    <x v="7"/>
    <x v="0"/>
    <x v="0"/>
    <x v="0"/>
    <m/>
    <x v="378"/>
    <m/>
    <m/>
    <m/>
    <m/>
    <m/>
    <x v="3"/>
    <m/>
    <m/>
    <m/>
    <m/>
    <n v="100"/>
    <n v="100"/>
    <n v="200"/>
    <n v="200"/>
    <n v="100"/>
    <s v="No"/>
    <n v="4"/>
    <m/>
    <n v="100"/>
    <n v="4.2000200000000003"/>
    <s v="Yes"/>
  </r>
  <r>
    <x v="0"/>
    <x v="4"/>
    <s v="Program"/>
    <x v="2"/>
    <m/>
    <x v="3"/>
    <x v="6"/>
    <x v="3"/>
    <x v="4"/>
    <x v="1"/>
    <x v="0"/>
    <m/>
    <x v="379"/>
    <m/>
    <m/>
    <m/>
    <m/>
    <m/>
    <x v="3"/>
    <m/>
    <m/>
    <m/>
    <m/>
    <n v="50"/>
    <m/>
    <n v="50"/>
    <n v="50"/>
    <n v="0"/>
    <s v="No"/>
    <n v="4"/>
    <m/>
    <n v="50"/>
    <n v="4.1000050000000003"/>
    <s v="Yes"/>
  </r>
  <r>
    <x v="0"/>
    <x v="4"/>
    <s v="Program"/>
    <x v="2"/>
    <m/>
    <x v="3"/>
    <x v="6"/>
    <x v="3"/>
    <x v="4"/>
    <x v="1"/>
    <x v="0"/>
    <m/>
    <x v="380"/>
    <m/>
    <m/>
    <m/>
    <m/>
    <m/>
    <x v="3"/>
    <m/>
    <m/>
    <m/>
    <m/>
    <n v="20"/>
    <m/>
    <n v="20"/>
    <n v="20"/>
    <n v="0"/>
    <s v="No"/>
    <n v="4"/>
    <m/>
    <n v="20"/>
    <n v="4.1000019999999999"/>
    <s v="Yes"/>
  </r>
  <r>
    <x v="0"/>
    <x v="4"/>
    <s v="Project"/>
    <x v="0"/>
    <m/>
    <x v="0"/>
    <x v="6"/>
    <x v="3"/>
    <x v="4"/>
    <x v="1"/>
    <x v="0"/>
    <m/>
    <x v="381"/>
    <m/>
    <m/>
    <m/>
    <m/>
    <m/>
    <x v="3"/>
    <m/>
    <m/>
    <m/>
    <m/>
    <n v="100"/>
    <m/>
    <n v="100"/>
    <n v="100"/>
    <n v="0"/>
    <s v="No"/>
    <n v="4"/>
    <m/>
    <n v="100"/>
    <n v="4.1000100000000002"/>
    <s v="Yes"/>
  </r>
  <r>
    <x v="1"/>
    <x v="1"/>
    <s v="Program"/>
    <x v="2"/>
    <m/>
    <x v="0"/>
    <x v="6"/>
    <x v="3"/>
    <x v="4"/>
    <x v="1"/>
    <x v="0"/>
    <m/>
    <x v="382"/>
    <m/>
    <m/>
    <m/>
    <m/>
    <m/>
    <x v="1"/>
    <m/>
    <m/>
    <m/>
    <m/>
    <n v="1579.2"/>
    <m/>
    <n v="1579.2"/>
    <n v="1579.2"/>
    <n v="0"/>
    <s v="Yes"/>
    <n v="4"/>
    <m/>
    <n v="1579.2"/>
    <n v="4.10015792"/>
    <s v="Yes"/>
  </r>
  <r>
    <x v="1"/>
    <x v="1"/>
    <s v="Program"/>
    <x v="2"/>
    <m/>
    <x v="0"/>
    <x v="6"/>
    <x v="7"/>
    <x v="0"/>
    <x v="0"/>
    <x v="0"/>
    <m/>
    <x v="383"/>
    <m/>
    <m/>
    <m/>
    <m/>
    <m/>
    <x v="3"/>
    <m/>
    <m/>
    <m/>
    <m/>
    <n v="360"/>
    <n v="240"/>
    <n v="600"/>
    <n v="600"/>
    <n v="240"/>
    <s v="No"/>
    <n v="4"/>
    <m/>
    <n v="360"/>
    <n v="4.2000599999999997"/>
    <s v="Yes"/>
  </r>
  <r>
    <x v="1"/>
    <x v="1"/>
    <s v="Program"/>
    <x v="2"/>
    <m/>
    <x v="0"/>
    <x v="6"/>
    <x v="7"/>
    <x v="0"/>
    <x v="0"/>
    <x v="0"/>
    <m/>
    <x v="384"/>
    <m/>
    <m/>
    <m/>
    <m/>
    <m/>
    <x v="1"/>
    <m/>
    <m/>
    <m/>
    <m/>
    <n v="900"/>
    <n v="1400"/>
    <n v="2300"/>
    <n v="2300"/>
    <n v="1400"/>
    <s v="Yes"/>
    <n v="4"/>
    <m/>
    <n v="900"/>
    <n v="4.2002300000000004"/>
    <s v="Yes"/>
  </r>
  <r>
    <x v="1"/>
    <x v="1"/>
    <s v="Program"/>
    <x v="2"/>
    <m/>
    <x v="0"/>
    <x v="6"/>
    <x v="7"/>
    <x v="0"/>
    <x v="0"/>
    <x v="0"/>
    <m/>
    <x v="385"/>
    <m/>
    <m/>
    <m/>
    <m/>
    <m/>
    <x v="2"/>
    <m/>
    <m/>
    <m/>
    <m/>
    <n v="311.5"/>
    <n v="578.5"/>
    <n v="890"/>
    <n v="890"/>
    <n v="578.5"/>
    <s v="Yes"/>
    <n v="4"/>
    <m/>
    <n v="311.5"/>
    <n v="4.2000890000000002"/>
    <s v="Yes"/>
  </r>
  <r>
    <x v="1"/>
    <x v="1"/>
    <s v="Program"/>
    <x v="2"/>
    <m/>
    <x v="0"/>
    <x v="6"/>
    <x v="7"/>
    <x v="0"/>
    <x v="0"/>
    <x v="0"/>
    <m/>
    <x v="386"/>
    <m/>
    <m/>
    <m/>
    <m/>
    <m/>
    <x v="2"/>
    <m/>
    <m/>
    <m/>
    <m/>
    <n v="71"/>
    <n v="816"/>
    <n v="887"/>
    <n v="887"/>
    <n v="816"/>
    <s v="Yes"/>
    <n v="4"/>
    <m/>
    <n v="71"/>
    <n v="4.2000887000000002"/>
    <s v="Yes"/>
  </r>
  <r>
    <x v="1"/>
    <x v="1"/>
    <s v="Program"/>
    <x v="2"/>
    <m/>
    <x v="0"/>
    <x v="6"/>
    <x v="3"/>
    <x v="4"/>
    <x v="0"/>
    <x v="0"/>
    <m/>
    <x v="387"/>
    <m/>
    <m/>
    <m/>
    <m/>
    <m/>
    <x v="3"/>
    <m/>
    <m/>
    <m/>
    <m/>
    <n v="90"/>
    <n v="60"/>
    <n v="150"/>
    <n v="150"/>
    <n v="60"/>
    <s v="No"/>
    <n v="4"/>
    <m/>
    <n v="90"/>
    <n v="4.2000149999999996"/>
    <s v="Yes"/>
  </r>
  <r>
    <x v="1"/>
    <x v="1"/>
    <s v="Project"/>
    <x v="0"/>
    <m/>
    <x v="2"/>
    <x v="6"/>
    <x v="7"/>
    <x v="0"/>
    <x v="0"/>
    <x v="0"/>
    <m/>
    <x v="388"/>
    <m/>
    <m/>
    <m/>
    <m/>
    <m/>
    <x v="3"/>
    <m/>
    <m/>
    <m/>
    <m/>
    <n v="60"/>
    <n v="400"/>
    <n v="460"/>
    <n v="460"/>
    <n v="460"/>
    <s v="No"/>
    <n v="4"/>
    <m/>
    <n v="60"/>
    <n v="4.2000460000000004"/>
    <s v="Yes"/>
  </r>
  <r>
    <x v="1"/>
    <x v="1"/>
    <s v="Project"/>
    <x v="0"/>
    <m/>
    <x v="3"/>
    <x v="6"/>
    <x v="7"/>
    <x v="0"/>
    <x v="0"/>
    <x v="0"/>
    <m/>
    <x v="389"/>
    <m/>
    <m/>
    <m/>
    <m/>
    <m/>
    <x v="3"/>
    <m/>
    <m/>
    <m/>
    <m/>
    <n v="85.5"/>
    <n v="219.2"/>
    <n v="304.7"/>
    <n v="304.7"/>
    <n v="219.2"/>
    <s v="No"/>
    <n v="4"/>
    <m/>
    <n v="85.5"/>
    <n v="4.2000304699999997"/>
    <s v="Yes"/>
  </r>
  <r>
    <x v="1"/>
    <x v="1"/>
    <s v="Project"/>
    <x v="0"/>
    <m/>
    <x v="0"/>
    <x v="6"/>
    <x v="7"/>
    <x v="0"/>
    <x v="0"/>
    <x v="0"/>
    <m/>
    <x v="390"/>
    <m/>
    <m/>
    <m/>
    <m/>
    <m/>
    <x v="3"/>
    <m/>
    <m/>
    <m/>
    <m/>
    <n v="60"/>
    <n v="90"/>
    <n v="150"/>
    <n v="150"/>
    <n v="90"/>
    <s v="No"/>
    <n v="4"/>
    <m/>
    <n v="60"/>
    <n v="4.2000149999999996"/>
    <s v="Yes"/>
  </r>
  <r>
    <x v="1"/>
    <x v="1"/>
    <s v="Project"/>
    <x v="0"/>
    <m/>
    <x v="2"/>
    <x v="6"/>
    <x v="7"/>
    <x v="0"/>
    <x v="0"/>
    <x v="0"/>
    <m/>
    <x v="391"/>
    <m/>
    <m/>
    <m/>
    <m/>
    <m/>
    <x v="3"/>
    <m/>
    <m/>
    <m/>
    <m/>
    <n v="36"/>
    <n v="54"/>
    <n v="90"/>
    <n v="90"/>
    <n v="54"/>
    <s v="No"/>
    <n v="4"/>
    <m/>
    <n v="36"/>
    <n v="4.2000089999999997"/>
    <s v="Yes"/>
  </r>
  <r>
    <x v="1"/>
    <x v="1"/>
    <s v="Project"/>
    <x v="0"/>
    <m/>
    <x v="0"/>
    <x v="6"/>
    <x v="7"/>
    <x v="0"/>
    <x v="0"/>
    <x v="0"/>
    <m/>
    <x v="392"/>
    <m/>
    <m/>
    <m/>
    <m/>
    <m/>
    <x v="3"/>
    <m/>
    <m/>
    <m/>
    <m/>
    <n v="54"/>
    <n v="71"/>
    <n v="125"/>
    <n v="125"/>
    <n v="71"/>
    <s v="No"/>
    <n v="4"/>
    <m/>
    <n v="54"/>
    <n v="4.2000124999999997"/>
    <s v="Yes"/>
  </r>
  <r>
    <x v="1"/>
    <x v="1"/>
    <s v="Project"/>
    <x v="0"/>
    <m/>
    <x v="3"/>
    <x v="6"/>
    <x v="7"/>
    <x v="0"/>
    <x v="1"/>
    <x v="0"/>
    <m/>
    <x v="393"/>
    <m/>
    <m/>
    <m/>
    <m/>
    <m/>
    <x v="3"/>
    <m/>
    <m/>
    <m/>
    <m/>
    <n v="250"/>
    <m/>
    <n v="250"/>
    <n v="250"/>
    <n v="0"/>
    <s v="No"/>
    <n v="4"/>
    <m/>
    <n v="250"/>
    <n v="4.1000249999999996"/>
    <s v="Yes"/>
  </r>
  <r>
    <x v="1"/>
    <x v="1"/>
    <s v="Project"/>
    <x v="0"/>
    <m/>
    <x v="0"/>
    <x v="6"/>
    <x v="7"/>
    <x v="0"/>
    <x v="0"/>
    <x v="0"/>
    <m/>
    <x v="394"/>
    <m/>
    <m/>
    <m/>
    <m/>
    <m/>
    <x v="1"/>
    <m/>
    <m/>
    <m/>
    <m/>
    <n v="900"/>
    <n v="1900"/>
    <n v="2800"/>
    <n v="2800"/>
    <n v="1900"/>
    <s v="Yes"/>
    <n v="4"/>
    <m/>
    <n v="900"/>
    <n v="4.2002800000000002"/>
    <s v="Yes"/>
  </r>
  <r>
    <x v="1"/>
    <x v="1"/>
    <s v="Project"/>
    <x v="0"/>
    <m/>
    <x v="0"/>
    <x v="6"/>
    <x v="7"/>
    <x v="0"/>
    <x v="0"/>
    <x v="0"/>
    <m/>
    <x v="395"/>
    <m/>
    <m/>
    <m/>
    <m/>
    <m/>
    <x v="0"/>
    <m/>
    <m/>
    <m/>
    <m/>
    <n v="1254"/>
    <n v="4959"/>
    <n v="6213"/>
    <n v="6213"/>
    <m/>
    <s v="Yes"/>
    <n v="4"/>
    <m/>
    <n v="1254"/>
    <n v="4.2006212999999999"/>
    <s v="Yes"/>
  </r>
  <r>
    <x v="1"/>
    <x v="1"/>
    <s v="Project"/>
    <x v="0"/>
    <m/>
    <x v="0"/>
    <x v="6"/>
    <x v="7"/>
    <x v="0"/>
    <x v="0"/>
    <x v="0"/>
    <m/>
    <x v="396"/>
    <m/>
    <m/>
    <m/>
    <m/>
    <m/>
    <x v="3"/>
    <m/>
    <m/>
    <m/>
    <m/>
    <n v="135"/>
    <n v="315"/>
    <n v="450"/>
    <n v="450"/>
    <n v="315"/>
    <s v="No"/>
    <n v="4"/>
    <m/>
    <n v="135"/>
    <n v="4.2000450000000003"/>
    <s v="Yes"/>
  </r>
  <r>
    <x v="1"/>
    <x v="11"/>
    <s v="Program"/>
    <x v="2"/>
    <m/>
    <x v="0"/>
    <x v="6"/>
    <x v="3"/>
    <x v="4"/>
    <x v="1"/>
    <x v="0"/>
    <m/>
    <x v="397"/>
    <m/>
    <m/>
    <m/>
    <m/>
    <m/>
    <x v="3"/>
    <m/>
    <m/>
    <m/>
    <m/>
    <n v="170"/>
    <m/>
    <n v="170"/>
    <n v="170"/>
    <n v="0"/>
    <s v="No"/>
    <n v="4"/>
    <m/>
    <n v="170"/>
    <n v="4.1000170000000002"/>
    <s v="Yes"/>
  </r>
  <r>
    <x v="1"/>
    <x v="11"/>
    <s v="Program"/>
    <x v="2"/>
    <m/>
    <x v="0"/>
    <x v="6"/>
    <x v="3"/>
    <x v="4"/>
    <x v="1"/>
    <x v="0"/>
    <m/>
    <x v="398"/>
    <m/>
    <m/>
    <m/>
    <m/>
    <m/>
    <x v="1"/>
    <m/>
    <m/>
    <m/>
    <m/>
    <n v="4767"/>
    <m/>
    <n v="4767"/>
    <n v="4767"/>
    <n v="0"/>
    <s v="Yes"/>
    <n v="4"/>
    <m/>
    <n v="4767"/>
    <n v="4.1004766999999998"/>
    <s v="Yes"/>
  </r>
  <r>
    <x v="1"/>
    <x v="8"/>
    <s v="Program"/>
    <x v="2"/>
    <m/>
    <x v="5"/>
    <x v="6"/>
    <x v="3"/>
    <x v="4"/>
    <x v="1"/>
    <x v="0"/>
    <m/>
    <x v="399"/>
    <m/>
    <m/>
    <m/>
    <m/>
    <m/>
    <x v="1"/>
    <m/>
    <m/>
    <m/>
    <m/>
    <n v="4567"/>
    <m/>
    <n v="4567"/>
    <n v="4567"/>
    <n v="0"/>
    <s v="Yes"/>
    <n v="4"/>
    <m/>
    <n v="4567"/>
    <n v="4.1004566999999996"/>
    <s v="Yes"/>
  </r>
  <r>
    <x v="1"/>
    <x v="8"/>
    <s v="Program"/>
    <x v="2"/>
    <m/>
    <x v="0"/>
    <x v="6"/>
    <x v="3"/>
    <x v="4"/>
    <x v="1"/>
    <x v="0"/>
    <m/>
    <x v="400"/>
    <m/>
    <m/>
    <m/>
    <m/>
    <m/>
    <x v="1"/>
    <m/>
    <m/>
    <m/>
    <m/>
    <n v="4167"/>
    <m/>
    <n v="4167"/>
    <n v="4167"/>
    <n v="0"/>
    <s v="Yes"/>
    <n v="4"/>
    <m/>
    <n v="4167"/>
    <n v="4.1004167000000002"/>
    <s v="Yes"/>
  </r>
  <r>
    <x v="1"/>
    <x v="8"/>
    <s v="Program"/>
    <x v="2"/>
    <m/>
    <x v="2"/>
    <x v="6"/>
    <x v="7"/>
    <x v="0"/>
    <x v="0"/>
    <x v="0"/>
    <m/>
    <x v="401"/>
    <m/>
    <m/>
    <m/>
    <m/>
    <m/>
    <x v="1"/>
    <m/>
    <m/>
    <m/>
    <m/>
    <n v="480.26"/>
    <n v="2719.95"/>
    <n v="3200.21"/>
    <n v="3200.21"/>
    <n v="2719.95"/>
    <s v="Yes"/>
    <n v="4"/>
    <m/>
    <n v="480.26"/>
    <n v="4.2003200200000004"/>
    <s v="Yes"/>
  </r>
  <r>
    <x v="1"/>
    <x v="8"/>
    <s v="Program"/>
    <x v="2"/>
    <m/>
    <x v="0"/>
    <x v="6"/>
    <x v="7"/>
    <x v="0"/>
    <x v="0"/>
    <x v="0"/>
    <m/>
    <x v="402"/>
    <m/>
    <m/>
    <m/>
    <m/>
    <m/>
    <x v="1"/>
    <m/>
    <m/>
    <m/>
    <m/>
    <n v="1287.3"/>
    <n v="1245.0999999999999"/>
    <n v="2532.3999999999996"/>
    <n v="2532.3999999999996"/>
    <n v="1245.0999999999999"/>
    <s v="Yes"/>
    <n v="4"/>
    <m/>
    <n v="1287.3"/>
    <n v="4.2002532400000003"/>
    <s v="Yes"/>
  </r>
  <r>
    <x v="1"/>
    <x v="8"/>
    <s v="Program"/>
    <x v="2"/>
    <m/>
    <x v="2"/>
    <x v="6"/>
    <x v="7"/>
    <x v="0"/>
    <x v="0"/>
    <x v="0"/>
    <m/>
    <x v="403"/>
    <m/>
    <m/>
    <m/>
    <m/>
    <m/>
    <x v="3"/>
    <m/>
    <m/>
    <m/>
    <m/>
    <n v="30"/>
    <n v="270"/>
    <n v="300"/>
    <n v="300"/>
    <n v="270"/>
    <s v="No"/>
    <n v="4"/>
    <m/>
    <n v="30"/>
    <n v="4.2000299999999999"/>
    <s v="Yes"/>
  </r>
  <r>
    <x v="1"/>
    <x v="8"/>
    <s v="Project"/>
    <x v="0"/>
    <m/>
    <x v="1"/>
    <x v="6"/>
    <x v="3"/>
    <x v="4"/>
    <x v="1"/>
    <x v="0"/>
    <m/>
    <x v="404"/>
    <m/>
    <m/>
    <m/>
    <m/>
    <m/>
    <x v="1"/>
    <m/>
    <m/>
    <m/>
    <m/>
    <n v="1000"/>
    <m/>
    <n v="1000"/>
    <n v="1000"/>
    <n v="0"/>
    <s v="Yes"/>
    <n v="4"/>
    <m/>
    <n v="1000"/>
    <n v="4.1001000000000003"/>
    <s v="Yes"/>
  </r>
  <r>
    <x v="1"/>
    <x v="2"/>
    <s v="Program"/>
    <x v="2"/>
    <m/>
    <x v="0"/>
    <x v="6"/>
    <x v="3"/>
    <x v="4"/>
    <x v="1"/>
    <x v="0"/>
    <m/>
    <x v="405"/>
    <m/>
    <m/>
    <m/>
    <m/>
    <m/>
    <x v="1"/>
    <m/>
    <m/>
    <m/>
    <m/>
    <n v="1500"/>
    <m/>
    <n v="1500"/>
    <n v="1500"/>
    <n v="0"/>
    <s v="Yes"/>
    <n v="4"/>
    <m/>
    <n v="1500"/>
    <n v="4.1001500000000002"/>
    <s v="Yes"/>
  </r>
  <r>
    <x v="1"/>
    <x v="2"/>
    <s v="Program"/>
    <x v="2"/>
    <m/>
    <x v="0"/>
    <x v="6"/>
    <x v="3"/>
    <x v="4"/>
    <x v="1"/>
    <x v="0"/>
    <m/>
    <x v="406"/>
    <m/>
    <m/>
    <m/>
    <m/>
    <m/>
    <x v="3"/>
    <m/>
    <m/>
    <m/>
    <m/>
    <n v="495"/>
    <m/>
    <n v="495"/>
    <n v="495"/>
    <n v="0"/>
    <s v="No"/>
    <n v="4"/>
    <m/>
    <n v="495"/>
    <n v="4.1000494999999999"/>
    <s v="Yes"/>
  </r>
  <r>
    <x v="1"/>
    <x v="2"/>
    <s v="Project"/>
    <x v="0"/>
    <m/>
    <x v="0"/>
    <x v="6"/>
    <x v="3"/>
    <x v="4"/>
    <x v="1"/>
    <x v="0"/>
    <m/>
    <x v="407"/>
    <m/>
    <m/>
    <m/>
    <m/>
    <m/>
    <x v="3"/>
    <m/>
    <m/>
    <m/>
    <m/>
    <n v="300"/>
    <m/>
    <n v="300"/>
    <n v="300"/>
    <n v="0"/>
    <s v="No"/>
    <n v="4"/>
    <m/>
    <n v="300"/>
    <n v="4.1000300000000003"/>
    <s v="Yes"/>
  </r>
  <r>
    <x v="1"/>
    <x v="2"/>
    <s v="Project"/>
    <x v="0"/>
    <m/>
    <x v="1"/>
    <x v="6"/>
    <x v="3"/>
    <x v="4"/>
    <x v="1"/>
    <x v="0"/>
    <m/>
    <x v="408"/>
    <m/>
    <m/>
    <m/>
    <m/>
    <m/>
    <x v="1"/>
    <m/>
    <m/>
    <m/>
    <m/>
    <n v="1500"/>
    <m/>
    <n v="1500"/>
    <n v="1500"/>
    <n v="0"/>
    <s v="Yes"/>
    <n v="4"/>
    <m/>
    <n v="1500"/>
    <n v="4.1001500000000002"/>
    <s v="Yes"/>
  </r>
  <r>
    <x v="1"/>
    <x v="2"/>
    <s v="Project"/>
    <x v="0"/>
    <m/>
    <x v="3"/>
    <x v="6"/>
    <x v="3"/>
    <x v="4"/>
    <x v="1"/>
    <x v="0"/>
    <m/>
    <x v="409"/>
    <m/>
    <m/>
    <m/>
    <m/>
    <m/>
    <x v="3"/>
    <m/>
    <m/>
    <m/>
    <m/>
    <n v="700"/>
    <m/>
    <n v="700"/>
    <n v="700"/>
    <n v="0"/>
    <s v="No"/>
    <n v="4"/>
    <m/>
    <n v="700"/>
    <n v="4.1000699999999997"/>
    <s v="Yes"/>
  </r>
  <r>
    <x v="1"/>
    <x v="9"/>
    <s v="Project"/>
    <x v="0"/>
    <m/>
    <x v="3"/>
    <x v="6"/>
    <x v="3"/>
    <x v="4"/>
    <x v="1"/>
    <x v="0"/>
    <m/>
    <x v="410"/>
    <m/>
    <m/>
    <m/>
    <m/>
    <m/>
    <x v="3"/>
    <m/>
    <m/>
    <m/>
    <m/>
    <n v="428"/>
    <m/>
    <n v="428"/>
    <n v="428"/>
    <n v="0"/>
    <s v="No"/>
    <n v="4"/>
    <m/>
    <n v="428"/>
    <n v="4.1000427999999998"/>
    <s v="Yes"/>
  </r>
  <r>
    <x v="1"/>
    <x v="3"/>
    <s v="Program"/>
    <x v="2"/>
    <m/>
    <x v="5"/>
    <x v="6"/>
    <x v="3"/>
    <x v="4"/>
    <x v="1"/>
    <x v="0"/>
    <m/>
    <x v="411"/>
    <m/>
    <m/>
    <m/>
    <m/>
    <m/>
    <x v="3"/>
    <m/>
    <m/>
    <m/>
    <m/>
    <n v="629.5"/>
    <m/>
    <n v="629.5"/>
    <n v="629.5"/>
    <n v="0"/>
    <s v="No"/>
    <n v="4"/>
    <m/>
    <n v="629.5"/>
    <n v="4.1000629499999999"/>
    <s v="Yes"/>
  </r>
  <r>
    <x v="1"/>
    <x v="4"/>
    <s v="Program"/>
    <x v="2"/>
    <m/>
    <x v="3"/>
    <x v="6"/>
    <x v="3"/>
    <x v="4"/>
    <x v="1"/>
    <x v="0"/>
    <m/>
    <x v="412"/>
    <m/>
    <m/>
    <m/>
    <m/>
    <m/>
    <x v="3"/>
    <m/>
    <m/>
    <m/>
    <m/>
    <n v="180"/>
    <m/>
    <n v="180"/>
    <n v="180"/>
    <n v="0"/>
    <s v="No"/>
    <n v="4"/>
    <m/>
    <n v="180"/>
    <n v="4.1000180000000004"/>
    <s v="Yes"/>
  </r>
  <r>
    <x v="1"/>
    <x v="4"/>
    <s v="Program"/>
    <x v="2"/>
    <m/>
    <x v="3"/>
    <x v="6"/>
    <x v="3"/>
    <x v="4"/>
    <x v="1"/>
    <x v="0"/>
    <m/>
    <x v="413"/>
    <m/>
    <m/>
    <m/>
    <m/>
    <m/>
    <x v="3"/>
    <m/>
    <m/>
    <m/>
    <m/>
    <n v="120"/>
    <m/>
    <n v="120"/>
    <n v="120"/>
    <n v="0"/>
    <s v="No"/>
    <n v="4"/>
    <m/>
    <n v="120"/>
    <n v="4.1000120000000004"/>
    <s v="Yes"/>
  </r>
  <r>
    <x v="1"/>
    <x v="4"/>
    <s v="Program"/>
    <x v="2"/>
    <m/>
    <x v="3"/>
    <x v="6"/>
    <x v="3"/>
    <x v="4"/>
    <x v="1"/>
    <x v="0"/>
    <m/>
    <x v="414"/>
    <m/>
    <m/>
    <m/>
    <m/>
    <m/>
    <x v="3"/>
    <m/>
    <m/>
    <m/>
    <m/>
    <n v="100"/>
    <m/>
    <n v="100"/>
    <n v="100"/>
    <n v="0"/>
    <s v="No"/>
    <n v="4"/>
    <m/>
    <n v="100"/>
    <n v="4.1000100000000002"/>
    <s v="Yes"/>
  </r>
  <r>
    <x v="1"/>
    <x v="4"/>
    <s v="Project"/>
    <x v="0"/>
    <m/>
    <x v="3"/>
    <x v="6"/>
    <x v="7"/>
    <x v="0"/>
    <x v="0"/>
    <x v="0"/>
    <m/>
    <x v="415"/>
    <m/>
    <m/>
    <m/>
    <m/>
    <m/>
    <x v="1"/>
    <m/>
    <m/>
    <m/>
    <m/>
    <n v="500"/>
    <n v="500"/>
    <n v="1000"/>
    <n v="1000"/>
    <n v="500"/>
    <s v="Yes"/>
    <n v="4"/>
    <m/>
    <n v="500"/>
    <n v="4.2000999999999999"/>
    <s v="Yes"/>
  </r>
  <r>
    <x v="2"/>
    <x v="12"/>
    <s v="Program"/>
    <x v="2"/>
    <m/>
    <x v="3"/>
    <x v="6"/>
    <x v="3"/>
    <x v="4"/>
    <x v="1"/>
    <x v="0"/>
    <m/>
    <x v="416"/>
    <m/>
    <m/>
    <m/>
    <m/>
    <m/>
    <x v="3"/>
    <m/>
    <m/>
    <m/>
    <m/>
    <n v="100"/>
    <m/>
    <n v="100"/>
    <n v="100"/>
    <n v="0"/>
    <s v="No"/>
    <n v="4"/>
    <m/>
    <n v="100"/>
    <n v="4.1000100000000002"/>
    <s v="Yes"/>
  </r>
  <r>
    <x v="2"/>
    <x v="12"/>
    <s v="Program"/>
    <x v="2"/>
    <m/>
    <x v="3"/>
    <x v="6"/>
    <x v="3"/>
    <x v="4"/>
    <x v="1"/>
    <x v="0"/>
    <m/>
    <x v="417"/>
    <m/>
    <m/>
    <m/>
    <m/>
    <m/>
    <x v="3"/>
    <m/>
    <m/>
    <m/>
    <m/>
    <n v="625"/>
    <m/>
    <n v="625"/>
    <n v="625"/>
    <n v="0"/>
    <s v="No"/>
    <n v="4"/>
    <m/>
    <n v="625"/>
    <n v="4.1000624999999999"/>
    <s v="Yes"/>
  </r>
  <r>
    <x v="2"/>
    <x v="12"/>
    <s v="Program"/>
    <x v="2"/>
    <m/>
    <x v="3"/>
    <x v="6"/>
    <x v="3"/>
    <x v="4"/>
    <x v="1"/>
    <x v="0"/>
    <m/>
    <x v="418"/>
    <m/>
    <m/>
    <m/>
    <m/>
    <m/>
    <x v="3"/>
    <m/>
    <m/>
    <m/>
    <m/>
    <n v="350"/>
    <m/>
    <n v="350"/>
    <n v="350"/>
    <n v="0"/>
    <s v="No"/>
    <n v="4"/>
    <m/>
    <n v="350"/>
    <n v="4.1000350000000001"/>
    <s v="Yes"/>
  </r>
  <r>
    <x v="2"/>
    <x v="12"/>
    <s v="Program"/>
    <x v="2"/>
    <m/>
    <x v="3"/>
    <x v="6"/>
    <x v="3"/>
    <x v="4"/>
    <x v="1"/>
    <x v="0"/>
    <m/>
    <x v="419"/>
    <m/>
    <m/>
    <m/>
    <m/>
    <m/>
    <x v="2"/>
    <m/>
    <m/>
    <m/>
    <m/>
    <n v="986.6"/>
    <m/>
    <n v="986.6"/>
    <n v="986.6"/>
    <n v="0"/>
    <s v="Yes"/>
    <n v="4"/>
    <m/>
    <n v="986.6"/>
    <n v="4.1000986599999996"/>
    <s v="Yes"/>
  </r>
  <r>
    <x v="2"/>
    <x v="12"/>
    <s v="Program"/>
    <x v="2"/>
    <m/>
    <x v="3"/>
    <x v="6"/>
    <x v="3"/>
    <x v="4"/>
    <x v="1"/>
    <x v="0"/>
    <m/>
    <x v="420"/>
    <m/>
    <m/>
    <m/>
    <m/>
    <m/>
    <x v="3"/>
    <m/>
    <m/>
    <m/>
    <m/>
    <n v="269.10000000000002"/>
    <m/>
    <n v="269.10000000000002"/>
    <n v="269.10000000000002"/>
    <n v="0"/>
    <s v="No"/>
    <n v="4"/>
    <m/>
    <n v="269.10000000000002"/>
    <n v="4.1000269100000004"/>
    <s v="Yes"/>
  </r>
  <r>
    <x v="2"/>
    <x v="12"/>
    <s v="Program"/>
    <x v="2"/>
    <m/>
    <x v="3"/>
    <x v="6"/>
    <x v="3"/>
    <x v="4"/>
    <x v="1"/>
    <x v="0"/>
    <m/>
    <x v="421"/>
    <m/>
    <m/>
    <m/>
    <m/>
    <m/>
    <x v="3"/>
    <m/>
    <m/>
    <m/>
    <m/>
    <n v="375"/>
    <m/>
    <n v="375"/>
    <n v="375"/>
    <n v="0"/>
    <s v="No"/>
    <n v="4"/>
    <m/>
    <n v="375"/>
    <n v="4.1000375"/>
    <s v="Yes"/>
  </r>
  <r>
    <x v="2"/>
    <x v="10"/>
    <s v="Program"/>
    <x v="2"/>
    <m/>
    <x v="3"/>
    <x v="6"/>
    <x v="3"/>
    <x v="4"/>
    <x v="1"/>
    <x v="0"/>
    <m/>
    <x v="422"/>
    <m/>
    <m/>
    <m/>
    <m/>
    <m/>
    <x v="3"/>
    <m/>
    <m/>
    <m/>
    <m/>
    <n v="104.8"/>
    <m/>
    <n v="104.8"/>
    <n v="104.8"/>
    <n v="0"/>
    <s v="No"/>
    <n v="4"/>
    <m/>
    <n v="104.8"/>
    <n v="4.1000104799999999"/>
    <s v="Yes"/>
  </r>
  <r>
    <x v="2"/>
    <x v="10"/>
    <s v="Program"/>
    <x v="2"/>
    <m/>
    <x v="3"/>
    <x v="6"/>
    <x v="3"/>
    <x v="4"/>
    <x v="1"/>
    <x v="0"/>
    <m/>
    <x v="423"/>
    <m/>
    <m/>
    <m/>
    <m/>
    <m/>
    <x v="3"/>
    <m/>
    <m/>
    <m/>
    <m/>
    <n v="183.4"/>
    <m/>
    <n v="183.4"/>
    <n v="183.4"/>
    <n v="0"/>
    <s v="No"/>
    <n v="4"/>
    <m/>
    <n v="183.4"/>
    <n v="4.1000183400000001"/>
    <s v="Yes"/>
  </r>
  <r>
    <x v="2"/>
    <x v="10"/>
    <s v="Program"/>
    <x v="2"/>
    <m/>
    <x v="3"/>
    <x v="6"/>
    <x v="3"/>
    <x v="4"/>
    <x v="1"/>
    <x v="0"/>
    <m/>
    <x v="424"/>
    <m/>
    <m/>
    <m/>
    <m/>
    <m/>
    <x v="3"/>
    <m/>
    <m/>
    <m/>
    <m/>
    <n v="179"/>
    <m/>
    <n v="179"/>
    <n v="179"/>
    <n v="0"/>
    <s v="No"/>
    <n v="4"/>
    <m/>
    <n v="179"/>
    <n v="4.1000179000000001"/>
    <s v="Yes"/>
  </r>
  <r>
    <x v="2"/>
    <x v="10"/>
    <s v="Program"/>
    <x v="2"/>
    <m/>
    <x v="3"/>
    <x v="6"/>
    <x v="3"/>
    <x v="4"/>
    <x v="1"/>
    <x v="0"/>
    <m/>
    <x v="425"/>
    <m/>
    <m/>
    <m/>
    <m/>
    <m/>
    <x v="3"/>
    <m/>
    <m/>
    <m/>
    <m/>
    <n v="116"/>
    <m/>
    <n v="116"/>
    <n v="116"/>
    <n v="0"/>
    <s v="No"/>
    <n v="4"/>
    <m/>
    <n v="116"/>
    <n v="4.1000116000000002"/>
    <s v="Yes"/>
  </r>
  <r>
    <x v="2"/>
    <x v="10"/>
    <s v="Program"/>
    <x v="2"/>
    <m/>
    <x v="3"/>
    <x v="6"/>
    <x v="3"/>
    <x v="4"/>
    <x v="1"/>
    <x v="0"/>
    <m/>
    <x v="426"/>
    <m/>
    <m/>
    <m/>
    <m/>
    <m/>
    <x v="3"/>
    <m/>
    <m/>
    <m/>
    <m/>
    <n v="229"/>
    <m/>
    <n v="229"/>
    <n v="229"/>
    <n v="0"/>
    <s v="No"/>
    <n v="4"/>
    <m/>
    <n v="229"/>
    <n v="4.1000228999999999"/>
    <s v="Yes"/>
  </r>
  <r>
    <x v="2"/>
    <x v="10"/>
    <s v="Program"/>
    <x v="2"/>
    <m/>
    <x v="3"/>
    <x v="6"/>
    <x v="3"/>
    <x v="4"/>
    <x v="1"/>
    <x v="0"/>
    <m/>
    <x v="427"/>
    <m/>
    <m/>
    <m/>
    <m/>
    <m/>
    <x v="3"/>
    <m/>
    <m/>
    <m/>
    <m/>
    <n v="49.7"/>
    <m/>
    <n v="49.7"/>
    <n v="49.7"/>
    <n v="0"/>
    <s v="No"/>
    <n v="4"/>
    <m/>
    <n v="49.7"/>
    <n v="4.1000049699999996"/>
    <s v="Yes"/>
  </r>
  <r>
    <x v="2"/>
    <x v="10"/>
    <s v="Program"/>
    <x v="2"/>
    <m/>
    <x v="0"/>
    <x v="6"/>
    <x v="3"/>
    <x v="4"/>
    <x v="1"/>
    <x v="0"/>
    <m/>
    <x v="428"/>
    <m/>
    <m/>
    <m/>
    <m/>
    <m/>
    <x v="3"/>
    <m/>
    <m/>
    <m/>
    <m/>
    <n v="454.4"/>
    <m/>
    <n v="454.4"/>
    <n v="454.4"/>
    <n v="0"/>
    <s v="No"/>
    <n v="4"/>
    <m/>
    <n v="454.4"/>
    <n v="4.1000454399999997"/>
    <s v="Yes"/>
  </r>
  <r>
    <x v="2"/>
    <x v="10"/>
    <s v="Program"/>
    <x v="2"/>
    <m/>
    <x v="0"/>
    <x v="6"/>
    <x v="3"/>
    <x v="4"/>
    <x v="1"/>
    <x v="0"/>
    <m/>
    <x v="429"/>
    <m/>
    <m/>
    <m/>
    <m/>
    <m/>
    <x v="3"/>
    <m/>
    <m/>
    <m/>
    <m/>
    <n v="99"/>
    <m/>
    <n v="99"/>
    <n v="99"/>
    <n v="0"/>
    <s v="No"/>
    <n v="4"/>
    <m/>
    <n v="99"/>
    <n v="4.1000098999999999"/>
    <s v="Yes"/>
  </r>
  <r>
    <x v="2"/>
    <x v="10"/>
    <s v="Project"/>
    <x v="0"/>
    <m/>
    <x v="3"/>
    <x v="6"/>
    <x v="3"/>
    <x v="4"/>
    <x v="0"/>
    <x v="0"/>
    <m/>
    <x v="430"/>
    <m/>
    <m/>
    <m/>
    <m/>
    <m/>
    <x v="2"/>
    <m/>
    <m/>
    <m/>
    <m/>
    <n v="93.6"/>
    <n v="681.4"/>
    <n v="775"/>
    <n v="775"/>
    <n v="681.4"/>
    <s v="Yes"/>
    <n v="4"/>
    <m/>
    <n v="93.6"/>
    <n v="4.2000774999999999"/>
    <s v="Yes"/>
  </r>
  <r>
    <x v="2"/>
    <x v="10"/>
    <s v="Project"/>
    <x v="0"/>
    <m/>
    <x v="3"/>
    <x v="6"/>
    <x v="3"/>
    <x v="4"/>
    <x v="1"/>
    <x v="0"/>
    <m/>
    <x v="431"/>
    <m/>
    <m/>
    <m/>
    <m/>
    <m/>
    <x v="3"/>
    <m/>
    <m/>
    <m/>
    <m/>
    <n v="99"/>
    <m/>
    <n v="99"/>
    <n v="99"/>
    <n v="99"/>
    <s v="No"/>
    <n v="4"/>
    <m/>
    <n v="99"/>
    <n v="4.1000098999999999"/>
    <s v="Yes"/>
  </r>
  <r>
    <x v="2"/>
    <x v="10"/>
    <s v="Project"/>
    <x v="0"/>
    <m/>
    <x v="3"/>
    <x v="6"/>
    <x v="3"/>
    <x v="4"/>
    <x v="1"/>
    <x v="0"/>
    <m/>
    <x v="432"/>
    <m/>
    <m/>
    <m/>
    <m/>
    <m/>
    <x v="3"/>
    <m/>
    <m/>
    <m/>
    <m/>
    <n v="212.2"/>
    <m/>
    <n v="212.2"/>
    <n v="212.2"/>
    <n v="212.2"/>
    <s v="No"/>
    <n v="4"/>
    <m/>
    <n v="212.2"/>
    <n v="4.1000212200000004"/>
    <s v="Yes"/>
  </r>
  <r>
    <x v="2"/>
    <x v="10"/>
    <s v="Project"/>
    <x v="0"/>
    <m/>
    <x v="3"/>
    <x v="6"/>
    <x v="3"/>
    <x v="4"/>
    <x v="1"/>
    <x v="0"/>
    <m/>
    <x v="433"/>
    <m/>
    <m/>
    <m/>
    <m/>
    <m/>
    <x v="3"/>
    <m/>
    <m/>
    <m/>
    <m/>
    <n v="130"/>
    <m/>
    <n v="130"/>
    <n v="130"/>
    <n v="130"/>
    <s v="No"/>
    <n v="4"/>
    <m/>
    <n v="130"/>
    <n v="4.1000129999999997"/>
    <s v="Yes"/>
  </r>
  <r>
    <x v="2"/>
    <x v="5"/>
    <s v="Program"/>
    <x v="2"/>
    <m/>
    <x v="3"/>
    <x v="6"/>
    <x v="7"/>
    <x v="0"/>
    <x v="0"/>
    <x v="0"/>
    <m/>
    <x v="434"/>
    <m/>
    <m/>
    <m/>
    <m/>
    <m/>
    <x v="1"/>
    <m/>
    <m/>
    <m/>
    <m/>
    <n v="2000"/>
    <n v="2000"/>
    <n v="4000"/>
    <n v="4000"/>
    <n v="2000"/>
    <s v="Yes"/>
    <n v="4"/>
    <m/>
    <n v="2000"/>
    <n v="4.2004000000000001"/>
    <s v="Yes"/>
  </r>
  <r>
    <x v="2"/>
    <x v="5"/>
    <s v="Program"/>
    <x v="2"/>
    <m/>
    <x v="3"/>
    <x v="6"/>
    <x v="3"/>
    <x v="4"/>
    <x v="1"/>
    <x v="0"/>
    <m/>
    <x v="435"/>
    <m/>
    <m/>
    <m/>
    <m/>
    <m/>
    <x v="3"/>
    <m/>
    <m/>
    <m/>
    <m/>
    <n v="600"/>
    <m/>
    <n v="600"/>
    <n v="600"/>
    <n v="0"/>
    <s v="No"/>
    <n v="4"/>
    <m/>
    <n v="600"/>
    <n v="4.10006"/>
    <s v="Yes"/>
  </r>
  <r>
    <x v="2"/>
    <x v="13"/>
    <s v="Program"/>
    <x v="2"/>
    <m/>
    <x v="3"/>
    <x v="6"/>
    <x v="3"/>
    <x v="4"/>
    <x v="1"/>
    <x v="0"/>
    <m/>
    <x v="436"/>
    <m/>
    <m/>
    <m/>
    <m/>
    <m/>
    <x v="3"/>
    <m/>
    <m/>
    <m/>
    <m/>
    <n v="68"/>
    <m/>
    <n v="68"/>
    <n v="68"/>
    <n v="0"/>
    <s v="No"/>
    <n v="4"/>
    <m/>
    <n v="68"/>
    <n v="4.1000068000000001"/>
    <s v="Yes"/>
  </r>
  <r>
    <x v="2"/>
    <x v="13"/>
    <s v="Program"/>
    <x v="2"/>
    <m/>
    <x v="2"/>
    <x v="6"/>
    <x v="3"/>
    <x v="4"/>
    <x v="1"/>
    <x v="0"/>
    <m/>
    <x v="437"/>
    <m/>
    <m/>
    <m/>
    <m/>
    <m/>
    <x v="3"/>
    <m/>
    <m/>
    <m/>
    <m/>
    <n v="218"/>
    <m/>
    <n v="218"/>
    <n v="218"/>
    <n v="0"/>
    <s v="No"/>
    <n v="4"/>
    <m/>
    <n v="218"/>
    <n v="4.1000218000000004"/>
    <s v="Yes"/>
  </r>
  <r>
    <x v="2"/>
    <x v="13"/>
    <s v="Project"/>
    <x v="0"/>
    <m/>
    <x v="3"/>
    <x v="6"/>
    <x v="3"/>
    <x v="4"/>
    <x v="1"/>
    <x v="0"/>
    <m/>
    <x v="438"/>
    <m/>
    <m/>
    <m/>
    <m/>
    <m/>
    <x v="3"/>
    <m/>
    <m/>
    <m/>
    <m/>
    <n v="197"/>
    <m/>
    <n v="197"/>
    <n v="197"/>
    <m/>
    <s v="No"/>
    <n v="4"/>
    <m/>
    <n v="197"/>
    <n v="4.1000196999999998"/>
    <s v="Yes"/>
  </r>
  <r>
    <x v="3"/>
    <x v="14"/>
    <s v="Program"/>
    <x v="2"/>
    <m/>
    <x v="6"/>
    <x v="6"/>
    <x v="3"/>
    <x v="4"/>
    <x v="1"/>
    <x v="0"/>
    <m/>
    <x v="439"/>
    <m/>
    <m/>
    <m/>
    <m/>
    <m/>
    <x v="1"/>
    <m/>
    <m/>
    <m/>
    <m/>
    <n v="1000"/>
    <m/>
    <n v="1000"/>
    <n v="1000"/>
    <n v="0"/>
    <s v="Yes"/>
    <n v="4"/>
    <m/>
    <n v="1000"/>
    <n v="4.1001000000000003"/>
    <s v="Yes"/>
  </r>
  <r>
    <x v="0"/>
    <x v="0"/>
    <s v="Program"/>
    <x v="5"/>
    <m/>
    <x v="0"/>
    <x v="7"/>
    <x v="3"/>
    <x v="5"/>
    <x v="1"/>
    <x v="0"/>
    <m/>
    <x v="440"/>
    <m/>
    <m/>
    <m/>
    <m/>
    <m/>
    <x v="3"/>
    <m/>
    <m/>
    <m/>
    <m/>
    <m/>
    <n v="300"/>
    <n v="300"/>
    <n v="300"/>
    <m/>
    <s v="No"/>
    <n v="3"/>
    <m/>
    <n v="300"/>
    <n v="3.1000299999999998"/>
    <s v="Yes"/>
  </r>
  <r>
    <x v="0"/>
    <x v="0"/>
    <s v="Program"/>
    <x v="5"/>
    <m/>
    <x v="0"/>
    <x v="7"/>
    <x v="3"/>
    <x v="5"/>
    <x v="1"/>
    <x v="0"/>
    <m/>
    <x v="441"/>
    <m/>
    <m/>
    <m/>
    <m/>
    <m/>
    <x v="3"/>
    <m/>
    <m/>
    <m/>
    <m/>
    <m/>
    <n v="300"/>
    <n v="300"/>
    <n v="300"/>
    <m/>
    <s v="No"/>
    <n v="3"/>
    <m/>
    <n v="300"/>
    <n v="3.1000299999999998"/>
    <s v="Yes"/>
  </r>
  <r>
    <x v="0"/>
    <x v="0"/>
    <s v="Program"/>
    <x v="1"/>
    <m/>
    <x v="0"/>
    <x v="7"/>
    <x v="3"/>
    <x v="5"/>
    <x v="1"/>
    <x v="0"/>
    <m/>
    <x v="442"/>
    <m/>
    <m/>
    <m/>
    <m/>
    <m/>
    <x v="3"/>
    <m/>
    <m/>
    <m/>
    <m/>
    <m/>
    <n v="600"/>
    <n v="600"/>
    <n v="600"/>
    <m/>
    <s v="No"/>
    <n v="3"/>
    <m/>
    <n v="600"/>
    <n v="3.10006"/>
    <s v="Yes"/>
  </r>
  <r>
    <x v="0"/>
    <x v="0"/>
    <s v="Program"/>
    <x v="2"/>
    <m/>
    <x v="0"/>
    <x v="7"/>
    <x v="3"/>
    <x v="5"/>
    <x v="1"/>
    <x v="0"/>
    <m/>
    <x v="443"/>
    <m/>
    <m/>
    <m/>
    <m/>
    <m/>
    <x v="1"/>
    <m/>
    <m/>
    <m/>
    <m/>
    <m/>
    <n v="1677"/>
    <n v="1677"/>
    <n v="1677"/>
    <m/>
    <s v="Yes"/>
    <n v="3"/>
    <m/>
    <n v="1677"/>
    <n v="3.1001677000000001"/>
    <s v="Yes"/>
  </r>
  <r>
    <x v="0"/>
    <x v="0"/>
    <s v="Project"/>
    <x v="0"/>
    <m/>
    <x v="3"/>
    <x v="7"/>
    <x v="8"/>
    <x v="0"/>
    <x v="1"/>
    <x v="0"/>
    <m/>
    <x v="444"/>
    <m/>
    <m/>
    <m/>
    <m/>
    <m/>
    <x v="3"/>
    <m/>
    <m/>
    <m/>
    <m/>
    <m/>
    <n v="100"/>
    <n v="100"/>
    <n v="100"/>
    <m/>
    <s v="No"/>
    <n v="3"/>
    <m/>
    <n v="100"/>
    <n v="3.1000100000000002"/>
    <s v="Yes"/>
  </r>
  <r>
    <x v="0"/>
    <x v="0"/>
    <s v="Project"/>
    <x v="0"/>
    <m/>
    <x v="3"/>
    <x v="7"/>
    <x v="8"/>
    <x v="0"/>
    <x v="1"/>
    <x v="0"/>
    <m/>
    <x v="445"/>
    <m/>
    <m/>
    <m/>
    <m/>
    <m/>
    <x v="3"/>
    <m/>
    <m/>
    <m/>
    <m/>
    <m/>
    <n v="100"/>
    <n v="100"/>
    <n v="100"/>
    <m/>
    <s v="No"/>
    <n v="3"/>
    <m/>
    <n v="100"/>
    <n v="3.1000100000000002"/>
    <s v="Yes"/>
  </r>
  <r>
    <x v="0"/>
    <x v="0"/>
    <s v="Project"/>
    <x v="0"/>
    <m/>
    <x v="0"/>
    <x v="7"/>
    <x v="3"/>
    <x v="5"/>
    <x v="1"/>
    <x v="0"/>
    <m/>
    <x v="446"/>
    <m/>
    <m/>
    <m/>
    <m/>
    <m/>
    <x v="3"/>
    <m/>
    <m/>
    <m/>
    <m/>
    <m/>
    <n v="100"/>
    <n v="100"/>
    <n v="100"/>
    <m/>
    <s v="No"/>
    <n v="3"/>
    <m/>
    <n v="100"/>
    <n v="3.1000100000000002"/>
    <s v="Yes"/>
  </r>
  <r>
    <x v="0"/>
    <x v="0"/>
    <s v="Project"/>
    <x v="0"/>
    <m/>
    <x v="3"/>
    <x v="7"/>
    <x v="3"/>
    <x v="5"/>
    <x v="1"/>
    <x v="0"/>
    <m/>
    <x v="447"/>
    <m/>
    <m/>
    <m/>
    <m/>
    <m/>
    <x v="2"/>
    <m/>
    <m/>
    <m/>
    <m/>
    <m/>
    <n v="960"/>
    <n v="960"/>
    <n v="960"/>
    <m/>
    <s v="Yes"/>
    <n v="3"/>
    <m/>
    <n v="960"/>
    <n v="3.1000960000000002"/>
    <s v="Yes"/>
  </r>
  <r>
    <x v="0"/>
    <x v="0"/>
    <s v="Project"/>
    <x v="0"/>
    <m/>
    <x v="0"/>
    <x v="7"/>
    <x v="3"/>
    <x v="5"/>
    <x v="1"/>
    <x v="0"/>
    <m/>
    <x v="448"/>
    <m/>
    <m/>
    <m/>
    <m/>
    <m/>
    <x v="2"/>
    <m/>
    <m/>
    <m/>
    <m/>
    <m/>
    <n v="900"/>
    <n v="900"/>
    <n v="900"/>
    <m/>
    <s v="Yes"/>
    <n v="3"/>
    <m/>
    <n v="900"/>
    <n v="3.1000899999999998"/>
    <s v="Yes"/>
  </r>
  <r>
    <x v="0"/>
    <x v="0"/>
    <s v="Project"/>
    <x v="0"/>
    <m/>
    <x v="3"/>
    <x v="7"/>
    <x v="3"/>
    <x v="5"/>
    <x v="1"/>
    <x v="0"/>
    <m/>
    <x v="449"/>
    <m/>
    <m/>
    <m/>
    <m/>
    <m/>
    <x v="3"/>
    <m/>
    <m/>
    <m/>
    <m/>
    <m/>
    <n v="450"/>
    <n v="450"/>
    <n v="450"/>
    <m/>
    <s v="No"/>
    <n v="3"/>
    <m/>
    <n v="450"/>
    <n v="3.1000450000000002"/>
    <s v="Yes"/>
  </r>
  <r>
    <x v="0"/>
    <x v="0"/>
    <s v="Project"/>
    <x v="0"/>
    <m/>
    <x v="0"/>
    <x v="7"/>
    <x v="8"/>
    <x v="0"/>
    <x v="1"/>
    <x v="0"/>
    <m/>
    <x v="450"/>
    <m/>
    <m/>
    <m/>
    <m/>
    <m/>
    <x v="3"/>
    <m/>
    <m/>
    <m/>
    <m/>
    <m/>
    <n v="100"/>
    <n v="100"/>
    <n v="100"/>
    <m/>
    <s v="No"/>
    <n v="3"/>
    <m/>
    <n v="100"/>
    <n v="3.1000100000000002"/>
    <s v="Yes"/>
  </r>
  <r>
    <x v="0"/>
    <x v="0"/>
    <s v="Project"/>
    <x v="0"/>
    <m/>
    <x v="0"/>
    <x v="7"/>
    <x v="8"/>
    <x v="0"/>
    <x v="1"/>
    <x v="0"/>
    <m/>
    <x v="451"/>
    <m/>
    <m/>
    <m/>
    <m/>
    <m/>
    <x v="3"/>
    <m/>
    <m/>
    <m/>
    <m/>
    <m/>
    <n v="500"/>
    <n v="500"/>
    <n v="500"/>
    <m/>
    <s v="No"/>
    <n v="3"/>
    <m/>
    <n v="500"/>
    <n v="3.10005"/>
    <s v="Yes"/>
  </r>
  <r>
    <x v="0"/>
    <x v="6"/>
    <s v="Program"/>
    <x v="0"/>
    <m/>
    <x v="0"/>
    <x v="7"/>
    <x v="3"/>
    <x v="5"/>
    <x v="1"/>
    <x v="0"/>
    <m/>
    <x v="452"/>
    <m/>
    <m/>
    <m/>
    <m/>
    <m/>
    <x v="1"/>
    <m/>
    <m/>
    <m/>
    <m/>
    <m/>
    <n v="3686"/>
    <n v="3686"/>
    <n v="3686"/>
    <m/>
    <s v="Yes"/>
    <n v="3"/>
    <m/>
    <n v="3686"/>
    <n v="3.1003685999999999"/>
    <s v="Yes"/>
  </r>
  <r>
    <x v="0"/>
    <x v="6"/>
    <s v="Program"/>
    <x v="0"/>
    <m/>
    <x v="0"/>
    <x v="7"/>
    <x v="3"/>
    <x v="5"/>
    <x v="1"/>
    <x v="0"/>
    <m/>
    <x v="453"/>
    <m/>
    <m/>
    <m/>
    <m/>
    <m/>
    <x v="1"/>
    <m/>
    <m/>
    <m/>
    <m/>
    <m/>
    <n v="4270"/>
    <n v="4270"/>
    <n v="4270"/>
    <m/>
    <s v="Yes"/>
    <n v="3"/>
    <m/>
    <n v="4270"/>
    <n v="3.1004269999999998"/>
    <s v="Yes"/>
  </r>
  <r>
    <x v="0"/>
    <x v="6"/>
    <s v="Program"/>
    <x v="0"/>
    <m/>
    <x v="0"/>
    <x v="7"/>
    <x v="3"/>
    <x v="5"/>
    <x v="1"/>
    <x v="0"/>
    <m/>
    <x v="454"/>
    <m/>
    <m/>
    <m/>
    <m/>
    <m/>
    <x v="1"/>
    <m/>
    <m/>
    <m/>
    <m/>
    <m/>
    <n v="3500"/>
    <n v="3500"/>
    <n v="3500"/>
    <m/>
    <s v="Yes"/>
    <n v="3"/>
    <m/>
    <n v="3500"/>
    <n v="3.1003500000000002"/>
    <s v="Yes"/>
  </r>
  <r>
    <x v="0"/>
    <x v="6"/>
    <s v="Program"/>
    <x v="0"/>
    <m/>
    <x v="0"/>
    <x v="7"/>
    <x v="3"/>
    <x v="5"/>
    <x v="1"/>
    <x v="0"/>
    <m/>
    <x v="455"/>
    <m/>
    <m/>
    <m/>
    <m/>
    <m/>
    <x v="3"/>
    <m/>
    <m/>
    <m/>
    <m/>
    <m/>
    <n v="450"/>
    <n v="450"/>
    <n v="450"/>
    <m/>
    <s v="No"/>
    <n v="3"/>
    <m/>
    <n v="450"/>
    <n v="3.1000450000000002"/>
    <s v="Yes"/>
  </r>
  <r>
    <x v="0"/>
    <x v="6"/>
    <s v="Project"/>
    <x v="0"/>
    <m/>
    <x v="0"/>
    <x v="7"/>
    <x v="3"/>
    <x v="5"/>
    <x v="1"/>
    <x v="0"/>
    <m/>
    <x v="456"/>
    <m/>
    <m/>
    <m/>
    <m/>
    <m/>
    <x v="3"/>
    <m/>
    <m/>
    <m/>
    <m/>
    <m/>
    <n v="120"/>
    <n v="120"/>
    <n v="120"/>
    <m/>
    <s v="No"/>
    <n v="3"/>
    <m/>
    <n v="120"/>
    <n v="3.100012"/>
    <s v="Yes"/>
  </r>
  <r>
    <x v="0"/>
    <x v="7"/>
    <s v="Program"/>
    <x v="2"/>
    <m/>
    <x v="0"/>
    <x v="7"/>
    <x v="3"/>
    <x v="5"/>
    <x v="1"/>
    <x v="0"/>
    <m/>
    <x v="457"/>
    <m/>
    <m/>
    <m/>
    <m/>
    <m/>
    <x v="3"/>
    <m/>
    <m/>
    <m/>
    <m/>
    <m/>
    <n v="435"/>
    <n v="435"/>
    <n v="435"/>
    <m/>
    <s v="No"/>
    <n v="3"/>
    <m/>
    <n v="435"/>
    <n v="3.1000435"/>
    <s v="Yes"/>
  </r>
  <r>
    <x v="0"/>
    <x v="7"/>
    <s v="Project"/>
    <x v="0"/>
    <m/>
    <x v="2"/>
    <x v="7"/>
    <x v="8"/>
    <x v="0"/>
    <x v="1"/>
    <x v="0"/>
    <m/>
    <x v="458"/>
    <m/>
    <m/>
    <m/>
    <m/>
    <m/>
    <x v="1"/>
    <m/>
    <m/>
    <m/>
    <m/>
    <m/>
    <n v="2000"/>
    <n v="2000"/>
    <n v="2000"/>
    <n v="2000"/>
    <s v="Yes"/>
    <n v="3"/>
    <m/>
    <n v="2000"/>
    <n v="3.1002000000000001"/>
    <s v="Yes"/>
  </r>
  <r>
    <x v="0"/>
    <x v="7"/>
    <s v="Project"/>
    <x v="0"/>
    <m/>
    <x v="0"/>
    <x v="7"/>
    <x v="3"/>
    <x v="5"/>
    <x v="1"/>
    <x v="0"/>
    <m/>
    <x v="459"/>
    <m/>
    <m/>
    <m/>
    <m/>
    <m/>
    <x v="0"/>
    <m/>
    <m/>
    <m/>
    <m/>
    <m/>
    <n v="7500"/>
    <m/>
    <n v="7500"/>
    <m/>
    <s v="Yes"/>
    <n v="3"/>
    <m/>
    <n v="7500"/>
    <n v="3.1007500000000001"/>
    <s v="Yes"/>
  </r>
  <r>
    <x v="0"/>
    <x v="4"/>
    <s v="Program"/>
    <x v="2"/>
    <m/>
    <x v="3"/>
    <x v="7"/>
    <x v="3"/>
    <x v="5"/>
    <x v="1"/>
    <x v="0"/>
    <m/>
    <x v="460"/>
    <m/>
    <m/>
    <m/>
    <m/>
    <m/>
    <x v="3"/>
    <m/>
    <m/>
    <m/>
    <m/>
    <m/>
    <n v="50"/>
    <n v="50"/>
    <n v="50"/>
    <m/>
    <s v="No"/>
    <n v="3"/>
    <m/>
    <n v="50"/>
    <n v="3.1000049999999999"/>
    <s v="Yes"/>
  </r>
  <r>
    <x v="0"/>
    <x v="4"/>
    <s v="Program"/>
    <x v="2"/>
    <m/>
    <x v="3"/>
    <x v="7"/>
    <x v="3"/>
    <x v="5"/>
    <x v="1"/>
    <x v="0"/>
    <m/>
    <x v="461"/>
    <m/>
    <m/>
    <m/>
    <m/>
    <m/>
    <x v="3"/>
    <m/>
    <m/>
    <m/>
    <m/>
    <m/>
    <n v="20"/>
    <n v="20"/>
    <n v="20"/>
    <m/>
    <s v="No"/>
    <n v="3"/>
    <m/>
    <n v="20"/>
    <n v="3.1000019999999999"/>
    <s v="Yes"/>
  </r>
  <r>
    <x v="0"/>
    <x v="4"/>
    <s v="Project"/>
    <x v="0"/>
    <m/>
    <x v="0"/>
    <x v="7"/>
    <x v="3"/>
    <x v="5"/>
    <x v="1"/>
    <x v="0"/>
    <m/>
    <x v="462"/>
    <m/>
    <m/>
    <m/>
    <m/>
    <m/>
    <x v="3"/>
    <m/>
    <m/>
    <m/>
    <m/>
    <m/>
    <n v="100"/>
    <n v="100"/>
    <n v="100"/>
    <m/>
    <s v="No"/>
    <n v="3"/>
    <m/>
    <n v="100"/>
    <n v="3.1000100000000002"/>
    <s v="Yes"/>
  </r>
  <r>
    <x v="1"/>
    <x v="1"/>
    <s v="Program"/>
    <x v="2"/>
    <m/>
    <x v="0"/>
    <x v="7"/>
    <x v="8"/>
    <x v="0"/>
    <x v="1"/>
    <x v="0"/>
    <m/>
    <x v="463"/>
    <m/>
    <m/>
    <m/>
    <m/>
    <m/>
    <x v="1"/>
    <m/>
    <m/>
    <m/>
    <m/>
    <m/>
    <n v="1685"/>
    <n v="1685"/>
    <n v="1685"/>
    <m/>
    <s v="Yes"/>
    <n v="3"/>
    <m/>
    <n v="1685"/>
    <n v="3.1001685000000001"/>
    <s v="Yes"/>
  </r>
  <r>
    <x v="1"/>
    <x v="1"/>
    <s v="Program"/>
    <x v="2"/>
    <m/>
    <x v="0"/>
    <x v="7"/>
    <x v="8"/>
    <x v="0"/>
    <x v="1"/>
    <x v="0"/>
    <m/>
    <x v="464"/>
    <m/>
    <m/>
    <m/>
    <m/>
    <m/>
    <x v="3"/>
    <m/>
    <m/>
    <m/>
    <m/>
    <m/>
    <n v="250"/>
    <n v="250"/>
    <n v="250"/>
    <m/>
    <s v="No"/>
    <n v="3"/>
    <m/>
    <n v="250"/>
    <n v="3.100025"/>
    <s v="Yes"/>
  </r>
  <r>
    <x v="1"/>
    <x v="1"/>
    <s v="Program"/>
    <x v="2"/>
    <m/>
    <x v="0"/>
    <x v="7"/>
    <x v="8"/>
    <x v="0"/>
    <x v="1"/>
    <x v="0"/>
    <m/>
    <x v="465"/>
    <m/>
    <m/>
    <m/>
    <m/>
    <m/>
    <x v="2"/>
    <m/>
    <m/>
    <m/>
    <m/>
    <m/>
    <n v="800"/>
    <n v="800"/>
    <n v="800"/>
    <m/>
    <s v="Yes"/>
    <n v="3"/>
    <m/>
    <n v="800"/>
    <n v="3.1000800000000002"/>
    <s v="Yes"/>
  </r>
  <r>
    <x v="1"/>
    <x v="1"/>
    <s v="Program"/>
    <x v="2"/>
    <m/>
    <x v="0"/>
    <x v="7"/>
    <x v="8"/>
    <x v="0"/>
    <x v="1"/>
    <x v="0"/>
    <m/>
    <x v="466"/>
    <m/>
    <m/>
    <m/>
    <m/>
    <m/>
    <x v="3"/>
    <m/>
    <m/>
    <m/>
    <m/>
    <m/>
    <n v="370"/>
    <n v="370"/>
    <n v="370"/>
    <m/>
    <s v="No"/>
    <n v="3"/>
    <m/>
    <n v="370"/>
    <n v="3.1000369999999999"/>
    <s v="Yes"/>
  </r>
  <r>
    <x v="1"/>
    <x v="1"/>
    <s v="Program"/>
    <x v="2"/>
    <m/>
    <x v="0"/>
    <x v="7"/>
    <x v="8"/>
    <x v="0"/>
    <x v="1"/>
    <x v="0"/>
    <m/>
    <x v="467"/>
    <m/>
    <m/>
    <m/>
    <m/>
    <m/>
    <x v="3"/>
    <m/>
    <m/>
    <m/>
    <m/>
    <m/>
    <n v="90"/>
    <n v="90"/>
    <n v="90"/>
    <m/>
    <s v="No"/>
    <n v="3"/>
    <m/>
    <n v="90"/>
    <n v="3.100009"/>
    <s v="Yes"/>
  </r>
  <r>
    <x v="1"/>
    <x v="1"/>
    <s v="Program"/>
    <x v="2"/>
    <m/>
    <x v="0"/>
    <x v="7"/>
    <x v="8"/>
    <x v="0"/>
    <x v="1"/>
    <x v="0"/>
    <m/>
    <x v="468"/>
    <m/>
    <m/>
    <m/>
    <m/>
    <m/>
    <x v="1"/>
    <m/>
    <m/>
    <m/>
    <m/>
    <m/>
    <n v="2100"/>
    <n v="2100"/>
    <n v="2100"/>
    <m/>
    <s v="Yes"/>
    <n v="3"/>
    <m/>
    <n v="2100"/>
    <n v="3.1002100000000001"/>
    <s v="Yes"/>
  </r>
  <r>
    <x v="1"/>
    <x v="1"/>
    <s v="Program"/>
    <x v="2"/>
    <m/>
    <x v="0"/>
    <x v="7"/>
    <x v="8"/>
    <x v="0"/>
    <x v="1"/>
    <x v="0"/>
    <m/>
    <x v="469"/>
    <m/>
    <m/>
    <m/>
    <m/>
    <m/>
    <x v="3"/>
    <m/>
    <m/>
    <m/>
    <m/>
    <m/>
    <n v="150"/>
    <n v="150"/>
    <n v="150"/>
    <m/>
    <s v="No"/>
    <n v="3"/>
    <m/>
    <n v="150"/>
    <n v="3.100015"/>
    <s v="Yes"/>
  </r>
  <r>
    <x v="1"/>
    <x v="1"/>
    <s v="Project"/>
    <x v="0"/>
    <m/>
    <x v="2"/>
    <x v="7"/>
    <x v="8"/>
    <x v="0"/>
    <x v="1"/>
    <x v="0"/>
    <m/>
    <x v="470"/>
    <m/>
    <m/>
    <m/>
    <m/>
    <m/>
    <x v="3"/>
    <m/>
    <m/>
    <m/>
    <m/>
    <m/>
    <n v="60"/>
    <n v="60"/>
    <n v="60"/>
    <n v="60"/>
    <s v="No"/>
    <n v="3"/>
    <m/>
    <n v="60"/>
    <n v="3.100006"/>
    <s v="Yes"/>
  </r>
  <r>
    <x v="1"/>
    <x v="1"/>
    <s v="Project"/>
    <x v="0"/>
    <m/>
    <x v="2"/>
    <x v="7"/>
    <x v="8"/>
    <x v="0"/>
    <x v="1"/>
    <x v="0"/>
    <m/>
    <x v="471"/>
    <m/>
    <m/>
    <m/>
    <m/>
    <m/>
    <x v="3"/>
    <m/>
    <m/>
    <m/>
    <m/>
    <m/>
    <n v="36"/>
    <n v="36"/>
    <n v="36"/>
    <m/>
    <s v="No"/>
    <n v="3"/>
    <m/>
    <n v="36"/>
    <n v="3.1000036"/>
    <s v="Yes"/>
  </r>
  <r>
    <x v="1"/>
    <x v="1"/>
    <s v="Project"/>
    <x v="0"/>
    <m/>
    <x v="0"/>
    <x v="7"/>
    <x v="8"/>
    <x v="0"/>
    <x v="1"/>
    <x v="0"/>
    <m/>
    <x v="472"/>
    <m/>
    <m/>
    <m/>
    <m/>
    <m/>
    <x v="3"/>
    <m/>
    <m/>
    <m/>
    <m/>
    <m/>
    <n v="280"/>
    <n v="280"/>
    <n v="280"/>
    <m/>
    <s v="No"/>
    <n v="3"/>
    <m/>
    <n v="280"/>
    <n v="3.100028"/>
    <s v="Yes"/>
  </r>
  <r>
    <x v="1"/>
    <x v="1"/>
    <s v="Project"/>
    <x v="0"/>
    <m/>
    <x v="0"/>
    <x v="7"/>
    <x v="8"/>
    <x v="0"/>
    <x v="1"/>
    <x v="0"/>
    <m/>
    <x v="473"/>
    <m/>
    <m/>
    <m/>
    <m/>
    <m/>
    <x v="3"/>
    <m/>
    <m/>
    <m/>
    <m/>
    <m/>
    <n v="100"/>
    <n v="100"/>
    <n v="100"/>
    <m/>
    <s v="No"/>
    <n v="3"/>
    <m/>
    <n v="100"/>
    <n v="3.1000100000000002"/>
    <s v="Yes"/>
  </r>
  <r>
    <x v="1"/>
    <x v="1"/>
    <s v="Project"/>
    <x v="0"/>
    <m/>
    <x v="0"/>
    <x v="7"/>
    <x v="8"/>
    <x v="0"/>
    <x v="1"/>
    <x v="0"/>
    <m/>
    <x v="474"/>
    <m/>
    <m/>
    <m/>
    <m/>
    <m/>
    <x v="3"/>
    <m/>
    <m/>
    <m/>
    <m/>
    <m/>
    <n v="54"/>
    <n v="54"/>
    <n v="54"/>
    <m/>
    <s v="No"/>
    <n v="3"/>
    <m/>
    <n v="54"/>
    <n v="3.1000054000000001"/>
    <s v="Yes"/>
  </r>
  <r>
    <x v="1"/>
    <x v="1"/>
    <s v="Project"/>
    <x v="0"/>
    <m/>
    <x v="0"/>
    <x v="7"/>
    <x v="8"/>
    <x v="0"/>
    <x v="1"/>
    <x v="0"/>
    <m/>
    <x v="475"/>
    <m/>
    <m/>
    <m/>
    <m/>
    <m/>
    <x v="3"/>
    <m/>
    <m/>
    <m/>
    <m/>
    <m/>
    <n v="250"/>
    <n v="250"/>
    <n v="250"/>
    <m/>
    <s v="No"/>
    <n v="3"/>
    <m/>
    <n v="250"/>
    <n v="3.100025"/>
    <s v="Yes"/>
  </r>
  <r>
    <x v="1"/>
    <x v="11"/>
    <s v="Program"/>
    <x v="2"/>
    <m/>
    <x v="0"/>
    <x v="7"/>
    <x v="3"/>
    <x v="5"/>
    <x v="1"/>
    <x v="0"/>
    <m/>
    <x v="476"/>
    <m/>
    <m/>
    <m/>
    <m/>
    <m/>
    <x v="3"/>
    <m/>
    <m/>
    <m/>
    <m/>
    <m/>
    <n v="174"/>
    <n v="174"/>
    <n v="174"/>
    <m/>
    <s v="No"/>
    <n v="3"/>
    <m/>
    <n v="174"/>
    <n v="3.1000174"/>
    <s v="Yes"/>
  </r>
  <r>
    <x v="1"/>
    <x v="11"/>
    <s v="Program"/>
    <x v="2"/>
    <m/>
    <x v="0"/>
    <x v="7"/>
    <x v="8"/>
    <x v="0"/>
    <x v="1"/>
    <x v="0"/>
    <m/>
    <x v="477"/>
    <m/>
    <m/>
    <m/>
    <m/>
    <m/>
    <x v="1"/>
    <m/>
    <m/>
    <m/>
    <m/>
    <m/>
    <n v="2474"/>
    <n v="2474"/>
    <n v="2474"/>
    <m/>
    <s v="Yes"/>
    <n v="3"/>
    <m/>
    <n v="2474"/>
    <n v="3.1002474000000002"/>
    <s v="Yes"/>
  </r>
  <r>
    <x v="1"/>
    <x v="8"/>
    <s v="Program"/>
    <x v="2"/>
    <m/>
    <x v="2"/>
    <x v="7"/>
    <x v="8"/>
    <x v="0"/>
    <x v="1"/>
    <x v="0"/>
    <m/>
    <x v="478"/>
    <m/>
    <m/>
    <m/>
    <m/>
    <m/>
    <x v="3"/>
    <m/>
    <m/>
    <m/>
    <m/>
    <m/>
    <n v="480.26"/>
    <n v="480.26"/>
    <n v="480.26"/>
    <m/>
    <s v="No"/>
    <n v="3"/>
    <m/>
    <n v="480.26"/>
    <n v="3.10004803"/>
    <s v="Yes"/>
  </r>
  <r>
    <x v="1"/>
    <x v="8"/>
    <s v="Program"/>
    <x v="2"/>
    <m/>
    <x v="5"/>
    <x v="7"/>
    <x v="8"/>
    <x v="0"/>
    <x v="1"/>
    <x v="0"/>
    <m/>
    <x v="479"/>
    <m/>
    <m/>
    <m/>
    <m/>
    <m/>
    <x v="1"/>
    <m/>
    <m/>
    <m/>
    <m/>
    <m/>
    <n v="4670"/>
    <n v="4670"/>
    <n v="4670"/>
    <m/>
    <s v="Yes"/>
    <n v="3"/>
    <m/>
    <n v="4670"/>
    <n v="3.1004670000000001"/>
    <s v="Yes"/>
  </r>
  <r>
    <x v="1"/>
    <x v="8"/>
    <s v="Program"/>
    <x v="2"/>
    <m/>
    <x v="0"/>
    <x v="7"/>
    <x v="8"/>
    <x v="0"/>
    <x v="1"/>
    <x v="0"/>
    <m/>
    <x v="480"/>
    <m/>
    <m/>
    <m/>
    <m/>
    <m/>
    <x v="1"/>
    <m/>
    <m/>
    <m/>
    <m/>
    <m/>
    <n v="4284"/>
    <n v="4284"/>
    <n v="4284"/>
    <m/>
    <s v="Yes"/>
    <n v="3"/>
    <m/>
    <n v="4284"/>
    <n v="3.1004284000000002"/>
    <s v="Yes"/>
  </r>
  <r>
    <x v="1"/>
    <x v="8"/>
    <s v="Program"/>
    <x v="2"/>
    <m/>
    <x v="0"/>
    <x v="7"/>
    <x v="8"/>
    <x v="0"/>
    <x v="1"/>
    <x v="0"/>
    <m/>
    <x v="481"/>
    <m/>
    <m/>
    <m/>
    <m/>
    <m/>
    <x v="1"/>
    <m/>
    <m/>
    <m/>
    <m/>
    <m/>
    <n v="1287.3"/>
    <n v="1287.3"/>
    <n v="1287.3"/>
    <m/>
    <s v="Yes"/>
    <n v="3"/>
    <m/>
    <n v="1287.3"/>
    <n v="3.1001287300000002"/>
    <s v="Yes"/>
  </r>
  <r>
    <x v="1"/>
    <x v="8"/>
    <s v="Program"/>
    <x v="2"/>
    <m/>
    <x v="2"/>
    <x v="7"/>
    <x v="8"/>
    <x v="0"/>
    <x v="1"/>
    <x v="0"/>
    <m/>
    <x v="482"/>
    <m/>
    <m/>
    <m/>
    <m/>
    <m/>
    <x v="3"/>
    <m/>
    <m/>
    <m/>
    <m/>
    <m/>
    <n v="30"/>
    <n v="30"/>
    <n v="30"/>
    <m/>
    <s v="No"/>
    <n v="3"/>
    <m/>
    <n v="30"/>
    <n v="3.1000030000000001"/>
    <s v="Yes"/>
  </r>
  <r>
    <x v="1"/>
    <x v="2"/>
    <s v="Program"/>
    <x v="4"/>
    <m/>
    <x v="0"/>
    <x v="7"/>
    <x v="8"/>
    <x v="0"/>
    <x v="1"/>
    <x v="0"/>
    <m/>
    <x v="483"/>
    <m/>
    <m/>
    <m/>
    <m/>
    <m/>
    <x v="3"/>
    <m/>
    <m/>
    <m/>
    <m/>
    <m/>
    <n v="500"/>
    <n v="500"/>
    <n v="500"/>
    <m/>
    <s v="No"/>
    <n v="3"/>
    <m/>
    <n v="500"/>
    <n v="3.10005"/>
    <s v="Yes"/>
  </r>
  <r>
    <x v="1"/>
    <x v="2"/>
    <s v="Program"/>
    <x v="4"/>
    <m/>
    <x v="0"/>
    <x v="7"/>
    <x v="8"/>
    <x v="0"/>
    <x v="1"/>
    <x v="0"/>
    <m/>
    <x v="484"/>
    <m/>
    <m/>
    <m/>
    <m/>
    <m/>
    <x v="3"/>
    <m/>
    <m/>
    <m/>
    <m/>
    <m/>
    <n v="500"/>
    <n v="500"/>
    <n v="500"/>
    <m/>
    <s v="No"/>
    <n v="3"/>
    <m/>
    <n v="500"/>
    <n v="3.10005"/>
    <s v="Yes"/>
  </r>
  <r>
    <x v="1"/>
    <x v="2"/>
    <s v="Program"/>
    <x v="1"/>
    <m/>
    <x v="0"/>
    <x v="7"/>
    <x v="3"/>
    <x v="5"/>
    <x v="1"/>
    <x v="0"/>
    <m/>
    <x v="485"/>
    <m/>
    <m/>
    <m/>
    <m/>
    <m/>
    <x v="1"/>
    <m/>
    <m/>
    <m/>
    <m/>
    <m/>
    <n v="1000"/>
    <n v="1000"/>
    <n v="1000"/>
    <m/>
    <s v="Yes"/>
    <n v="3"/>
    <m/>
    <n v="1000"/>
    <n v="3.1000999999999999"/>
    <s v="Yes"/>
  </r>
  <r>
    <x v="1"/>
    <x v="2"/>
    <s v="Program"/>
    <x v="2"/>
    <m/>
    <x v="0"/>
    <x v="7"/>
    <x v="8"/>
    <x v="0"/>
    <x v="1"/>
    <x v="0"/>
    <m/>
    <x v="486"/>
    <m/>
    <m/>
    <m/>
    <m/>
    <m/>
    <x v="1"/>
    <m/>
    <m/>
    <m/>
    <m/>
    <m/>
    <n v="2250"/>
    <n v="2250"/>
    <n v="2250"/>
    <m/>
    <s v="Yes"/>
    <n v="3"/>
    <m/>
    <n v="2250"/>
    <n v="3.100225"/>
    <s v="Yes"/>
  </r>
  <r>
    <x v="1"/>
    <x v="2"/>
    <s v="Program"/>
    <x v="2"/>
    <m/>
    <x v="0"/>
    <x v="7"/>
    <x v="3"/>
    <x v="5"/>
    <x v="1"/>
    <x v="0"/>
    <m/>
    <x v="487"/>
    <m/>
    <m/>
    <m/>
    <m/>
    <m/>
    <x v="3"/>
    <m/>
    <m/>
    <m/>
    <m/>
    <m/>
    <n v="500"/>
    <n v="500"/>
    <n v="500"/>
    <m/>
    <s v="No"/>
    <n v="3"/>
    <m/>
    <n v="500"/>
    <n v="3.10005"/>
    <s v="Yes"/>
  </r>
  <r>
    <x v="1"/>
    <x v="2"/>
    <s v="Project"/>
    <x v="0"/>
    <m/>
    <x v="1"/>
    <x v="7"/>
    <x v="8"/>
    <x v="0"/>
    <x v="1"/>
    <x v="0"/>
    <m/>
    <x v="488"/>
    <m/>
    <m/>
    <m/>
    <m/>
    <m/>
    <x v="3"/>
    <m/>
    <m/>
    <m/>
    <m/>
    <m/>
    <n v="650"/>
    <n v="650"/>
    <n v="650"/>
    <m/>
    <s v="No"/>
    <n v="3"/>
    <m/>
    <n v="650"/>
    <n v="3.1000649999999998"/>
    <s v="Yes"/>
  </r>
  <r>
    <x v="1"/>
    <x v="9"/>
    <s v="Project"/>
    <x v="0"/>
    <m/>
    <x v="3"/>
    <x v="7"/>
    <x v="8"/>
    <x v="0"/>
    <x v="1"/>
    <x v="0"/>
    <m/>
    <x v="489"/>
    <m/>
    <m/>
    <m/>
    <m/>
    <m/>
    <x v="1"/>
    <m/>
    <m/>
    <m/>
    <m/>
    <m/>
    <n v="1150"/>
    <n v="1150"/>
    <n v="1150"/>
    <m/>
    <s v="Yes"/>
    <n v="3"/>
    <m/>
    <n v="1150"/>
    <n v="3.1001150000000002"/>
    <s v="Yes"/>
  </r>
  <r>
    <x v="1"/>
    <x v="3"/>
    <s v="Program"/>
    <x v="2"/>
    <m/>
    <x v="5"/>
    <x v="7"/>
    <x v="3"/>
    <x v="5"/>
    <x v="1"/>
    <x v="0"/>
    <m/>
    <x v="490"/>
    <m/>
    <m/>
    <m/>
    <m/>
    <m/>
    <x v="3"/>
    <m/>
    <m/>
    <m/>
    <m/>
    <m/>
    <n v="395.5"/>
    <n v="395.5"/>
    <n v="395.5"/>
    <m/>
    <s v="No"/>
    <n v="3"/>
    <m/>
    <n v="395.5"/>
    <n v="3.10003955"/>
    <s v="Yes"/>
  </r>
  <r>
    <x v="1"/>
    <x v="4"/>
    <s v="Program"/>
    <x v="2"/>
    <m/>
    <x v="3"/>
    <x v="7"/>
    <x v="3"/>
    <x v="5"/>
    <x v="1"/>
    <x v="0"/>
    <m/>
    <x v="491"/>
    <m/>
    <m/>
    <m/>
    <m/>
    <m/>
    <x v="3"/>
    <m/>
    <m/>
    <m/>
    <m/>
    <m/>
    <n v="180"/>
    <n v="180"/>
    <n v="180"/>
    <m/>
    <s v="No"/>
    <n v="3"/>
    <m/>
    <n v="180"/>
    <n v="3.1000179999999999"/>
    <s v="Yes"/>
  </r>
  <r>
    <x v="1"/>
    <x v="4"/>
    <s v="Program"/>
    <x v="2"/>
    <m/>
    <x v="3"/>
    <x v="7"/>
    <x v="3"/>
    <x v="5"/>
    <x v="1"/>
    <x v="0"/>
    <m/>
    <x v="492"/>
    <m/>
    <m/>
    <m/>
    <m/>
    <m/>
    <x v="3"/>
    <m/>
    <m/>
    <m/>
    <m/>
    <m/>
    <n v="120"/>
    <n v="120"/>
    <n v="120"/>
    <m/>
    <s v="No"/>
    <n v="3"/>
    <m/>
    <n v="120"/>
    <n v="3.100012"/>
    <s v="Yes"/>
  </r>
  <r>
    <x v="1"/>
    <x v="4"/>
    <s v="Program"/>
    <x v="2"/>
    <m/>
    <x v="3"/>
    <x v="7"/>
    <x v="3"/>
    <x v="5"/>
    <x v="1"/>
    <x v="0"/>
    <m/>
    <x v="493"/>
    <m/>
    <m/>
    <m/>
    <m/>
    <m/>
    <x v="3"/>
    <m/>
    <m/>
    <m/>
    <m/>
    <m/>
    <n v="100"/>
    <n v="100"/>
    <n v="100"/>
    <m/>
    <s v="No"/>
    <n v="3"/>
    <m/>
    <n v="100"/>
    <n v="3.1000100000000002"/>
    <s v="Yes"/>
  </r>
  <r>
    <x v="1"/>
    <x v="4"/>
    <s v="Project"/>
    <x v="0"/>
    <m/>
    <x v="3"/>
    <x v="7"/>
    <x v="8"/>
    <x v="0"/>
    <x v="1"/>
    <x v="0"/>
    <m/>
    <x v="494"/>
    <m/>
    <m/>
    <m/>
    <m/>
    <m/>
    <x v="3"/>
    <m/>
    <m/>
    <m/>
    <m/>
    <m/>
    <n v="500"/>
    <n v="500"/>
    <n v="500"/>
    <m/>
    <s v="No"/>
    <n v="3"/>
    <m/>
    <n v="500"/>
    <n v="3.10005"/>
    <s v="Yes"/>
  </r>
  <r>
    <x v="2"/>
    <x v="12"/>
    <s v="Program"/>
    <x v="2"/>
    <m/>
    <x v="3"/>
    <x v="7"/>
    <x v="3"/>
    <x v="5"/>
    <x v="1"/>
    <x v="0"/>
    <m/>
    <x v="495"/>
    <m/>
    <m/>
    <m/>
    <m/>
    <m/>
    <x v="3"/>
    <m/>
    <m/>
    <m/>
    <m/>
    <m/>
    <n v="380"/>
    <n v="380"/>
    <n v="380"/>
    <m/>
    <s v="No"/>
    <n v="3"/>
    <m/>
    <n v="380"/>
    <n v="3.1000380000000001"/>
    <s v="Yes"/>
  </r>
  <r>
    <x v="2"/>
    <x v="12"/>
    <s v="Program"/>
    <x v="2"/>
    <m/>
    <x v="3"/>
    <x v="7"/>
    <x v="3"/>
    <x v="5"/>
    <x v="1"/>
    <x v="0"/>
    <m/>
    <x v="496"/>
    <m/>
    <m/>
    <m/>
    <m/>
    <m/>
    <x v="3"/>
    <m/>
    <m/>
    <m/>
    <m/>
    <m/>
    <n v="725"/>
    <n v="725"/>
    <n v="725"/>
    <m/>
    <s v="No"/>
    <n v="3"/>
    <m/>
    <n v="725"/>
    <n v="3.1000725"/>
    <s v="Yes"/>
  </r>
  <r>
    <x v="2"/>
    <x v="12"/>
    <s v="Program"/>
    <x v="2"/>
    <m/>
    <x v="3"/>
    <x v="7"/>
    <x v="3"/>
    <x v="5"/>
    <x v="1"/>
    <x v="0"/>
    <m/>
    <x v="497"/>
    <m/>
    <m/>
    <m/>
    <m/>
    <m/>
    <x v="3"/>
    <m/>
    <m/>
    <m/>
    <m/>
    <m/>
    <n v="375"/>
    <n v="375"/>
    <n v="375"/>
    <m/>
    <s v="No"/>
    <n v="3"/>
    <m/>
    <n v="375"/>
    <n v="3.1000375"/>
    <s v="Yes"/>
  </r>
  <r>
    <x v="2"/>
    <x v="12"/>
    <s v="Program"/>
    <x v="2"/>
    <m/>
    <x v="3"/>
    <x v="7"/>
    <x v="3"/>
    <x v="5"/>
    <x v="1"/>
    <x v="0"/>
    <m/>
    <x v="498"/>
    <m/>
    <m/>
    <m/>
    <m/>
    <m/>
    <x v="3"/>
    <m/>
    <m/>
    <m/>
    <m/>
    <m/>
    <n v="325.8"/>
    <n v="325.8"/>
    <n v="325.8"/>
    <m/>
    <s v="No"/>
    <n v="3"/>
    <m/>
    <n v="325.8"/>
    <n v="3.1000325800000001"/>
    <s v="Yes"/>
  </r>
  <r>
    <x v="2"/>
    <x v="12"/>
    <s v="Program"/>
    <x v="2"/>
    <m/>
    <x v="3"/>
    <x v="7"/>
    <x v="3"/>
    <x v="5"/>
    <x v="1"/>
    <x v="0"/>
    <m/>
    <x v="499"/>
    <m/>
    <m/>
    <m/>
    <m/>
    <m/>
    <x v="3"/>
    <m/>
    <m/>
    <m/>
    <m/>
    <m/>
    <n v="105.9"/>
    <n v="105.9"/>
    <n v="105.9"/>
    <m/>
    <s v="No"/>
    <n v="3"/>
    <m/>
    <n v="105.9"/>
    <n v="3.1000105900000001"/>
    <s v="Yes"/>
  </r>
  <r>
    <x v="2"/>
    <x v="12"/>
    <s v="Program"/>
    <x v="2"/>
    <m/>
    <x v="3"/>
    <x v="7"/>
    <x v="3"/>
    <x v="5"/>
    <x v="1"/>
    <x v="0"/>
    <m/>
    <x v="500"/>
    <m/>
    <m/>
    <m/>
    <m/>
    <m/>
    <x v="3"/>
    <m/>
    <m/>
    <m/>
    <m/>
    <m/>
    <n v="425"/>
    <n v="425"/>
    <n v="425"/>
    <m/>
    <s v="No"/>
    <n v="3"/>
    <m/>
    <n v="425"/>
    <n v="3.1000424999999998"/>
    <s v="Yes"/>
  </r>
  <r>
    <x v="2"/>
    <x v="10"/>
    <s v="Program"/>
    <x v="2"/>
    <m/>
    <x v="0"/>
    <x v="7"/>
    <x v="3"/>
    <x v="5"/>
    <x v="1"/>
    <x v="0"/>
    <m/>
    <x v="501"/>
    <m/>
    <m/>
    <m/>
    <m/>
    <m/>
    <x v="3"/>
    <m/>
    <m/>
    <m/>
    <m/>
    <m/>
    <n v="102"/>
    <n v="102"/>
    <n v="102"/>
    <m/>
    <s v="No"/>
    <n v="3"/>
    <m/>
    <n v="102"/>
    <n v="3.1000101999999998"/>
    <s v="Yes"/>
  </r>
  <r>
    <x v="2"/>
    <x v="10"/>
    <s v="Program"/>
    <x v="2"/>
    <m/>
    <x v="0"/>
    <x v="7"/>
    <x v="3"/>
    <x v="5"/>
    <x v="1"/>
    <x v="0"/>
    <m/>
    <x v="502"/>
    <m/>
    <m/>
    <m/>
    <m/>
    <m/>
    <x v="3"/>
    <m/>
    <m/>
    <m/>
    <m/>
    <m/>
    <n v="144"/>
    <n v="144"/>
    <n v="144"/>
    <m/>
    <s v="No"/>
    <n v="3"/>
    <m/>
    <n v="144"/>
    <n v="3.1000144000000001"/>
    <s v="Yes"/>
  </r>
  <r>
    <x v="2"/>
    <x v="10"/>
    <s v="Program"/>
    <x v="2"/>
    <m/>
    <x v="0"/>
    <x v="7"/>
    <x v="3"/>
    <x v="5"/>
    <x v="1"/>
    <x v="0"/>
    <m/>
    <x v="503"/>
    <m/>
    <m/>
    <m/>
    <m/>
    <m/>
    <x v="3"/>
    <m/>
    <m/>
    <m/>
    <m/>
    <m/>
    <n v="218.5"/>
    <n v="218.5"/>
    <n v="218.5"/>
    <m/>
    <s v="No"/>
    <n v="3"/>
    <m/>
    <n v="218.5"/>
    <n v="3.1000218500000001"/>
    <s v="Yes"/>
  </r>
  <r>
    <x v="2"/>
    <x v="10"/>
    <s v="Program"/>
    <x v="2"/>
    <m/>
    <x v="3"/>
    <x v="7"/>
    <x v="3"/>
    <x v="5"/>
    <x v="1"/>
    <x v="0"/>
    <m/>
    <x v="504"/>
    <m/>
    <m/>
    <m/>
    <m/>
    <m/>
    <x v="3"/>
    <m/>
    <m/>
    <m/>
    <m/>
    <m/>
    <n v="49.7"/>
    <n v="49.7"/>
    <n v="49.7"/>
    <m/>
    <s v="No"/>
    <n v="3"/>
    <m/>
    <n v="49.7"/>
    <n v="3.1000049700000001"/>
    <s v="Yes"/>
  </r>
  <r>
    <x v="2"/>
    <x v="10"/>
    <s v="Program"/>
    <x v="2"/>
    <m/>
    <x v="0"/>
    <x v="7"/>
    <x v="3"/>
    <x v="5"/>
    <x v="1"/>
    <x v="0"/>
    <m/>
    <x v="505"/>
    <m/>
    <m/>
    <m/>
    <m/>
    <m/>
    <x v="3"/>
    <m/>
    <m/>
    <m/>
    <m/>
    <m/>
    <n v="468"/>
    <n v="468"/>
    <n v="468"/>
    <m/>
    <s v="No"/>
    <n v="3"/>
    <m/>
    <n v="468"/>
    <n v="3.1000467999999999"/>
    <s v="Yes"/>
  </r>
  <r>
    <x v="2"/>
    <x v="10"/>
    <s v="Program"/>
    <x v="2"/>
    <m/>
    <x v="3"/>
    <x v="7"/>
    <x v="3"/>
    <x v="5"/>
    <x v="1"/>
    <x v="0"/>
    <m/>
    <x v="506"/>
    <m/>
    <m/>
    <m/>
    <m/>
    <m/>
    <x v="3"/>
    <m/>
    <m/>
    <m/>
    <m/>
    <m/>
    <n v="236"/>
    <n v="236"/>
    <n v="236"/>
    <m/>
    <s v="No"/>
    <n v="3"/>
    <m/>
    <n v="236"/>
    <n v="3.1000236000000001"/>
    <s v="Yes"/>
  </r>
  <r>
    <x v="2"/>
    <x v="10"/>
    <s v="Program"/>
    <x v="2"/>
    <m/>
    <x v="3"/>
    <x v="7"/>
    <x v="3"/>
    <x v="5"/>
    <x v="1"/>
    <x v="0"/>
    <m/>
    <x v="507"/>
    <m/>
    <m/>
    <m/>
    <m/>
    <m/>
    <x v="3"/>
    <m/>
    <m/>
    <m/>
    <m/>
    <m/>
    <n v="107.9"/>
    <n v="107.9"/>
    <n v="107.9"/>
    <m/>
    <s v="No"/>
    <n v="3"/>
    <m/>
    <n v="107.9"/>
    <n v="3.1000107899999998"/>
    <s v="Yes"/>
  </r>
  <r>
    <x v="2"/>
    <x v="10"/>
    <s v="Program"/>
    <x v="2"/>
    <m/>
    <x v="0"/>
    <x v="7"/>
    <x v="3"/>
    <x v="5"/>
    <x v="1"/>
    <x v="0"/>
    <m/>
    <x v="508"/>
    <m/>
    <m/>
    <m/>
    <m/>
    <m/>
    <x v="3"/>
    <m/>
    <m/>
    <m/>
    <m/>
    <m/>
    <n v="184"/>
    <n v="184"/>
    <n v="184"/>
    <m/>
    <s v="No"/>
    <n v="3"/>
    <m/>
    <n v="184"/>
    <n v="3.1000184000000002"/>
    <s v="Yes"/>
  </r>
  <r>
    <x v="2"/>
    <x v="5"/>
    <s v="Program"/>
    <x v="2"/>
    <m/>
    <x v="3"/>
    <x v="7"/>
    <x v="8"/>
    <x v="0"/>
    <x v="1"/>
    <x v="0"/>
    <m/>
    <x v="509"/>
    <m/>
    <m/>
    <m/>
    <m/>
    <m/>
    <x v="1"/>
    <m/>
    <m/>
    <m/>
    <m/>
    <m/>
    <n v="2000"/>
    <n v="2000"/>
    <n v="2000"/>
    <m/>
    <s v="Yes"/>
    <n v="3"/>
    <m/>
    <n v="2000"/>
    <n v="3.1002000000000001"/>
    <s v="Yes"/>
  </r>
  <r>
    <x v="2"/>
    <x v="5"/>
    <s v="Program"/>
    <x v="2"/>
    <m/>
    <x v="3"/>
    <x v="7"/>
    <x v="8"/>
    <x v="0"/>
    <x v="1"/>
    <x v="0"/>
    <m/>
    <x v="510"/>
    <m/>
    <m/>
    <m/>
    <m/>
    <m/>
    <x v="3"/>
    <m/>
    <m/>
    <m/>
    <m/>
    <m/>
    <n v="600"/>
    <n v="600"/>
    <n v="600"/>
    <m/>
    <s v="No"/>
    <n v="3"/>
    <m/>
    <n v="600"/>
    <n v="3.10006"/>
    <s v="Yes"/>
  </r>
  <r>
    <x v="2"/>
    <x v="13"/>
    <s v="Program"/>
    <x v="2"/>
    <m/>
    <x v="3"/>
    <x v="7"/>
    <x v="3"/>
    <x v="5"/>
    <x v="1"/>
    <x v="0"/>
    <m/>
    <x v="511"/>
    <m/>
    <m/>
    <m/>
    <m/>
    <m/>
    <x v="3"/>
    <m/>
    <m/>
    <m/>
    <m/>
    <m/>
    <n v="68"/>
    <n v="68"/>
    <n v="68"/>
    <m/>
    <s v="No"/>
    <n v="3"/>
    <m/>
    <n v="68"/>
    <n v="3.1000068000000001"/>
    <s v="Yes"/>
  </r>
  <r>
    <x v="2"/>
    <x v="13"/>
    <s v="Program"/>
    <x v="2"/>
    <m/>
    <x v="2"/>
    <x v="7"/>
    <x v="3"/>
    <x v="5"/>
    <x v="1"/>
    <x v="0"/>
    <m/>
    <x v="512"/>
    <m/>
    <m/>
    <m/>
    <m/>
    <m/>
    <x v="3"/>
    <m/>
    <m/>
    <m/>
    <m/>
    <m/>
    <n v="200"/>
    <n v="200"/>
    <n v="200"/>
    <m/>
    <s v="No"/>
    <n v="3"/>
    <m/>
    <n v="200"/>
    <n v="3.1000200000000002"/>
    <s v="Yes"/>
  </r>
  <r>
    <x v="2"/>
    <x v="13"/>
    <s v="Project"/>
    <x v="0"/>
    <m/>
    <x v="3"/>
    <x v="7"/>
    <x v="3"/>
    <x v="5"/>
    <x v="1"/>
    <x v="0"/>
    <m/>
    <x v="513"/>
    <m/>
    <m/>
    <m/>
    <m/>
    <m/>
    <x v="3"/>
    <m/>
    <m/>
    <m/>
    <m/>
    <m/>
    <n v="100"/>
    <n v="100"/>
    <n v="100"/>
    <m/>
    <s v="No"/>
    <n v="3"/>
    <m/>
    <n v="100"/>
    <n v="3.1000100000000002"/>
    <s v="Yes"/>
  </r>
  <r>
    <x v="2"/>
    <x v="13"/>
    <s v="Project"/>
    <x v="0"/>
    <m/>
    <x v="3"/>
    <x v="7"/>
    <x v="3"/>
    <x v="5"/>
    <x v="1"/>
    <x v="0"/>
    <m/>
    <x v="514"/>
    <m/>
    <m/>
    <m/>
    <m/>
    <m/>
    <x v="1"/>
    <m/>
    <m/>
    <m/>
    <m/>
    <m/>
    <n v="1000"/>
    <n v="1000"/>
    <n v="1000"/>
    <m/>
    <s v="Yes"/>
    <n v="3"/>
    <m/>
    <n v="1000"/>
    <n v="3.1000999999999999"/>
    <s v="Yes"/>
  </r>
  <r>
    <x v="2"/>
    <x v="13"/>
    <s v="Project"/>
    <x v="0"/>
    <m/>
    <x v="3"/>
    <x v="7"/>
    <x v="3"/>
    <x v="5"/>
    <x v="1"/>
    <x v="0"/>
    <m/>
    <x v="515"/>
    <m/>
    <m/>
    <m/>
    <m/>
    <m/>
    <x v="3"/>
    <m/>
    <m/>
    <m/>
    <m/>
    <m/>
    <n v="200"/>
    <n v="200"/>
    <n v="200"/>
    <m/>
    <s v="No"/>
    <n v="3"/>
    <m/>
    <n v="200"/>
    <n v="3.1000200000000002"/>
    <s v="Yes"/>
  </r>
  <r>
    <x v="3"/>
    <x v="14"/>
    <s v="Program"/>
    <x v="2"/>
    <m/>
    <x v="6"/>
    <x v="7"/>
    <x v="3"/>
    <x v="5"/>
    <x v="1"/>
    <x v="0"/>
    <m/>
    <x v="516"/>
    <m/>
    <m/>
    <m/>
    <m/>
    <m/>
    <x v="1"/>
    <m/>
    <m/>
    <m/>
    <m/>
    <m/>
    <n v="1000"/>
    <n v="1000"/>
    <n v="1000"/>
    <m/>
    <s v="Yes"/>
    <n v="3"/>
    <m/>
    <n v="1000"/>
    <n v="3.1000999999999999"/>
    <s v="Yes"/>
  </r>
  <r>
    <x v="0"/>
    <x v="7"/>
    <s v="Project"/>
    <x v="0"/>
    <m/>
    <x v="0"/>
    <x v="8"/>
    <x v="3"/>
    <x v="6"/>
    <x v="1"/>
    <x v="0"/>
    <m/>
    <x v="517"/>
    <m/>
    <m/>
    <m/>
    <m/>
    <m/>
    <x v="3"/>
    <m/>
    <m/>
    <m/>
    <m/>
    <m/>
    <m/>
    <n v="0"/>
    <n v="0"/>
    <m/>
    <s v="No"/>
    <n v="2"/>
    <m/>
    <n v="0"/>
    <n v="2"/>
    <s v="No"/>
  </r>
  <r>
    <x v="0"/>
    <x v="7"/>
    <s v="Project"/>
    <x v="0"/>
    <m/>
    <x v="0"/>
    <x v="8"/>
    <x v="9"/>
    <x v="0"/>
    <x v="1"/>
    <x v="0"/>
    <m/>
    <x v="518"/>
    <m/>
    <m/>
    <m/>
    <m/>
    <m/>
    <x v="3"/>
    <m/>
    <m/>
    <m/>
    <m/>
    <m/>
    <m/>
    <n v="0"/>
    <n v="0"/>
    <m/>
    <s v="No"/>
    <n v="2"/>
    <m/>
    <n v="0"/>
    <n v="2"/>
    <s v="No"/>
  </r>
  <r>
    <x v="0"/>
    <x v="0"/>
    <s v="Program"/>
    <x v="2"/>
    <m/>
    <x v="2"/>
    <x v="9"/>
    <x v="3"/>
    <x v="0"/>
    <x v="1"/>
    <x v="2"/>
    <m/>
    <x v="519"/>
    <m/>
    <m/>
    <m/>
    <m/>
    <m/>
    <x v="3"/>
    <m/>
    <m/>
    <m/>
    <m/>
    <m/>
    <m/>
    <n v="0"/>
    <n v="0"/>
    <n v="0"/>
    <s v="No"/>
    <n v="0"/>
    <m/>
    <n v="0"/>
    <n v="0"/>
    <s v="No"/>
  </r>
  <r>
    <x v="0"/>
    <x v="0"/>
    <s v="Project"/>
    <x v="0"/>
    <m/>
    <x v="2"/>
    <x v="9"/>
    <x v="3"/>
    <x v="0"/>
    <x v="1"/>
    <x v="0"/>
    <m/>
    <x v="520"/>
    <m/>
    <m/>
    <m/>
    <m/>
    <m/>
    <x v="3"/>
    <m/>
    <m/>
    <m/>
    <m/>
    <m/>
    <m/>
    <n v="0"/>
    <n v="0"/>
    <n v="0"/>
    <s v="No"/>
    <n v="0"/>
    <m/>
    <n v="0"/>
    <n v="0"/>
    <s v="No"/>
  </r>
  <r>
    <x v="0"/>
    <x v="0"/>
    <s v="Project"/>
    <x v="0"/>
    <m/>
    <x v="2"/>
    <x v="9"/>
    <x v="3"/>
    <x v="0"/>
    <x v="1"/>
    <x v="0"/>
    <m/>
    <x v="521"/>
    <m/>
    <m/>
    <m/>
    <m/>
    <m/>
    <x v="3"/>
    <m/>
    <m/>
    <m/>
    <m/>
    <m/>
    <m/>
    <n v="0"/>
    <n v="0"/>
    <n v="0"/>
    <s v="No"/>
    <n v="0"/>
    <m/>
    <n v="0"/>
    <n v="0"/>
    <s v="No"/>
  </r>
  <r>
    <x v="0"/>
    <x v="0"/>
    <s v="Project"/>
    <x v="0"/>
    <m/>
    <x v="2"/>
    <x v="9"/>
    <x v="3"/>
    <x v="0"/>
    <x v="1"/>
    <x v="0"/>
    <m/>
    <x v="522"/>
    <m/>
    <m/>
    <m/>
    <m/>
    <m/>
    <x v="3"/>
    <m/>
    <m/>
    <m/>
    <m/>
    <m/>
    <m/>
    <n v="0"/>
    <n v="0"/>
    <n v="0"/>
    <s v="No"/>
    <n v="0"/>
    <m/>
    <n v="0"/>
    <n v="0"/>
    <s v="No"/>
  </r>
  <r>
    <x v="0"/>
    <x v="0"/>
    <s v="Project"/>
    <x v="0"/>
    <m/>
    <x v="0"/>
    <x v="9"/>
    <x v="3"/>
    <x v="0"/>
    <x v="1"/>
    <x v="0"/>
    <m/>
    <x v="523"/>
    <m/>
    <m/>
    <m/>
    <m/>
    <m/>
    <x v="3"/>
    <m/>
    <m/>
    <m/>
    <m/>
    <m/>
    <m/>
    <n v="0"/>
    <n v="0"/>
    <n v="0"/>
    <s v="No"/>
    <n v="0"/>
    <m/>
    <n v="0"/>
    <n v="0"/>
    <s v="No"/>
  </r>
  <r>
    <x v="0"/>
    <x v="0"/>
    <s v="Project"/>
    <x v="0"/>
    <m/>
    <x v="0"/>
    <x v="9"/>
    <x v="3"/>
    <x v="0"/>
    <x v="1"/>
    <x v="0"/>
    <m/>
    <x v="524"/>
    <m/>
    <m/>
    <m/>
    <m/>
    <m/>
    <x v="3"/>
    <m/>
    <m/>
    <m/>
    <m/>
    <m/>
    <m/>
    <n v="0"/>
    <n v="0"/>
    <n v="0"/>
    <s v="No"/>
    <n v="0"/>
    <m/>
    <n v="0"/>
    <n v="0"/>
    <s v="No"/>
  </r>
  <r>
    <x v="0"/>
    <x v="0"/>
    <s v="Project"/>
    <x v="0"/>
    <m/>
    <x v="0"/>
    <x v="9"/>
    <x v="3"/>
    <x v="0"/>
    <x v="1"/>
    <x v="0"/>
    <m/>
    <x v="525"/>
    <m/>
    <m/>
    <m/>
    <m/>
    <m/>
    <x v="3"/>
    <m/>
    <m/>
    <m/>
    <m/>
    <m/>
    <m/>
    <n v="0"/>
    <n v="0"/>
    <n v="0"/>
    <s v="No"/>
    <n v="0"/>
    <m/>
    <n v="0"/>
    <n v="0"/>
    <s v="No"/>
  </r>
  <r>
    <x v="0"/>
    <x v="0"/>
    <s v="Project"/>
    <x v="0"/>
    <m/>
    <x v="0"/>
    <x v="9"/>
    <x v="3"/>
    <x v="0"/>
    <x v="1"/>
    <x v="0"/>
    <m/>
    <x v="526"/>
    <m/>
    <m/>
    <m/>
    <m/>
    <m/>
    <x v="3"/>
    <m/>
    <m/>
    <m/>
    <m/>
    <m/>
    <m/>
    <n v="0"/>
    <n v="0"/>
    <n v="0"/>
    <s v="No"/>
    <n v="0"/>
    <m/>
    <n v="0"/>
    <n v="0"/>
    <s v="No"/>
  </r>
  <r>
    <x v="0"/>
    <x v="0"/>
    <s v="Project"/>
    <x v="0"/>
    <m/>
    <x v="0"/>
    <x v="9"/>
    <x v="3"/>
    <x v="0"/>
    <x v="1"/>
    <x v="2"/>
    <m/>
    <x v="527"/>
    <m/>
    <m/>
    <m/>
    <m/>
    <m/>
    <x v="3"/>
    <m/>
    <m/>
    <m/>
    <m/>
    <m/>
    <m/>
    <n v="0"/>
    <n v="0"/>
    <n v="0"/>
    <s v="No"/>
    <n v="0"/>
    <m/>
    <n v="0"/>
    <n v="0"/>
    <s v="No"/>
  </r>
  <r>
    <x v="0"/>
    <x v="0"/>
    <s v="Project"/>
    <x v="0"/>
    <m/>
    <x v="0"/>
    <x v="9"/>
    <x v="3"/>
    <x v="0"/>
    <x v="1"/>
    <x v="2"/>
    <m/>
    <x v="528"/>
    <m/>
    <m/>
    <m/>
    <m/>
    <m/>
    <x v="3"/>
    <m/>
    <m/>
    <m/>
    <m/>
    <m/>
    <m/>
    <n v="0"/>
    <n v="0"/>
    <n v="0"/>
    <s v="No"/>
    <n v="0"/>
    <m/>
    <n v="0"/>
    <n v="0"/>
    <s v="No"/>
  </r>
  <r>
    <x v="0"/>
    <x v="6"/>
    <s v="Project"/>
    <x v="0"/>
    <m/>
    <x v="0"/>
    <x v="9"/>
    <x v="3"/>
    <x v="0"/>
    <x v="1"/>
    <x v="0"/>
    <m/>
    <x v="529"/>
    <m/>
    <m/>
    <m/>
    <m/>
    <m/>
    <x v="3"/>
    <m/>
    <m/>
    <m/>
    <m/>
    <m/>
    <m/>
    <n v="0"/>
    <n v="0"/>
    <n v="0"/>
    <s v="No"/>
    <n v="0"/>
    <m/>
    <n v="0"/>
    <n v="0"/>
    <s v="No"/>
  </r>
  <r>
    <x v="0"/>
    <x v="6"/>
    <s v="Project"/>
    <x v="0"/>
    <m/>
    <x v="0"/>
    <x v="9"/>
    <x v="3"/>
    <x v="0"/>
    <x v="1"/>
    <x v="0"/>
    <m/>
    <x v="530"/>
    <m/>
    <m/>
    <m/>
    <m/>
    <m/>
    <x v="3"/>
    <m/>
    <m/>
    <m/>
    <m/>
    <m/>
    <m/>
    <n v="0"/>
    <n v="0"/>
    <n v="0"/>
    <s v="No"/>
    <n v="0"/>
    <m/>
    <n v="0"/>
    <n v="0"/>
    <s v="No"/>
  </r>
  <r>
    <x v="0"/>
    <x v="6"/>
    <s v="Project"/>
    <x v="0"/>
    <m/>
    <x v="0"/>
    <x v="9"/>
    <x v="3"/>
    <x v="0"/>
    <x v="1"/>
    <x v="2"/>
    <m/>
    <x v="531"/>
    <m/>
    <m/>
    <m/>
    <m/>
    <m/>
    <x v="3"/>
    <m/>
    <m/>
    <m/>
    <m/>
    <m/>
    <m/>
    <n v="0"/>
    <n v="0"/>
    <n v="0"/>
    <s v="No"/>
    <n v="0"/>
    <m/>
    <n v="0"/>
    <n v="0"/>
    <s v="No"/>
  </r>
  <r>
    <x v="0"/>
    <x v="6"/>
    <s v="Project"/>
    <x v="0"/>
    <m/>
    <x v="0"/>
    <x v="9"/>
    <x v="3"/>
    <x v="0"/>
    <x v="1"/>
    <x v="2"/>
    <m/>
    <x v="532"/>
    <m/>
    <m/>
    <m/>
    <m/>
    <m/>
    <x v="3"/>
    <m/>
    <m/>
    <m/>
    <m/>
    <m/>
    <m/>
    <n v="0"/>
    <n v="0"/>
    <n v="0"/>
    <s v="No"/>
    <n v="0"/>
    <m/>
    <n v="0"/>
    <n v="0"/>
    <s v="No"/>
  </r>
  <r>
    <x v="0"/>
    <x v="6"/>
    <s v="Project"/>
    <x v="0"/>
    <m/>
    <x v="2"/>
    <x v="9"/>
    <x v="3"/>
    <x v="0"/>
    <x v="1"/>
    <x v="2"/>
    <m/>
    <x v="533"/>
    <m/>
    <m/>
    <m/>
    <m/>
    <m/>
    <x v="3"/>
    <m/>
    <m/>
    <m/>
    <m/>
    <m/>
    <m/>
    <n v="0"/>
    <n v="0"/>
    <n v="0"/>
    <s v="No"/>
    <n v="0"/>
    <m/>
    <n v="0"/>
    <n v="0"/>
    <s v="No"/>
  </r>
  <r>
    <x v="1"/>
    <x v="1"/>
    <s v="Program"/>
    <x v="2"/>
    <m/>
    <x v="0"/>
    <x v="9"/>
    <x v="7"/>
    <x v="0"/>
    <x v="1"/>
    <x v="0"/>
    <m/>
    <x v="534"/>
    <m/>
    <m/>
    <m/>
    <m/>
    <m/>
    <x v="3"/>
    <m/>
    <m/>
    <m/>
    <m/>
    <m/>
    <m/>
    <n v="0"/>
    <n v="0"/>
    <n v="0"/>
    <s v="No"/>
    <n v="0"/>
    <m/>
    <n v="0"/>
    <n v="0"/>
    <s v="No"/>
  </r>
  <r>
    <x v="1"/>
    <x v="1"/>
    <s v="Project"/>
    <x v="0"/>
    <m/>
    <x v="2"/>
    <x v="9"/>
    <x v="3"/>
    <x v="0"/>
    <x v="1"/>
    <x v="0"/>
    <m/>
    <x v="535"/>
    <m/>
    <m/>
    <m/>
    <m/>
    <m/>
    <x v="3"/>
    <m/>
    <m/>
    <m/>
    <m/>
    <m/>
    <m/>
    <n v="0"/>
    <n v="0"/>
    <n v="0"/>
    <s v="No"/>
    <n v="0"/>
    <m/>
    <n v="0"/>
    <n v="0"/>
    <s v="No"/>
  </r>
  <r>
    <x v="1"/>
    <x v="11"/>
    <s v="Project"/>
    <x v="0"/>
    <m/>
    <x v="0"/>
    <x v="9"/>
    <x v="5"/>
    <x v="0"/>
    <x v="1"/>
    <x v="0"/>
    <m/>
    <x v="536"/>
    <m/>
    <m/>
    <m/>
    <m/>
    <m/>
    <x v="3"/>
    <m/>
    <m/>
    <m/>
    <m/>
    <m/>
    <m/>
    <n v="0"/>
    <n v="0"/>
    <n v="0"/>
    <s v="No"/>
    <n v="0"/>
    <m/>
    <n v="0"/>
    <n v="0"/>
    <s v="No"/>
  </r>
  <r>
    <x v="1"/>
    <x v="11"/>
    <s v="Project"/>
    <x v="0"/>
    <m/>
    <x v="0"/>
    <x v="9"/>
    <x v="6"/>
    <x v="0"/>
    <x v="1"/>
    <x v="0"/>
    <m/>
    <x v="537"/>
    <m/>
    <m/>
    <m/>
    <m/>
    <m/>
    <x v="4"/>
    <m/>
    <m/>
    <m/>
    <m/>
    <m/>
    <m/>
    <n v="0"/>
    <n v="0"/>
    <n v="0"/>
    <m/>
    <m/>
    <m/>
    <m/>
    <n v="0"/>
    <m/>
  </r>
  <r>
    <x v="1"/>
    <x v="11"/>
    <s v="Project"/>
    <x v="0"/>
    <m/>
    <x v="0"/>
    <x v="9"/>
    <x v="6"/>
    <x v="0"/>
    <x v="1"/>
    <x v="0"/>
    <m/>
    <x v="538"/>
    <m/>
    <m/>
    <m/>
    <m/>
    <m/>
    <x v="4"/>
    <m/>
    <m/>
    <m/>
    <m/>
    <m/>
    <m/>
    <n v="0"/>
    <n v="0"/>
    <n v="0"/>
    <m/>
    <m/>
    <m/>
    <m/>
    <n v="0"/>
    <m/>
  </r>
  <r>
    <x v="1"/>
    <x v="11"/>
    <s v="Project"/>
    <x v="0"/>
    <m/>
    <x v="0"/>
    <x v="9"/>
    <x v="6"/>
    <x v="0"/>
    <x v="1"/>
    <x v="0"/>
    <m/>
    <x v="539"/>
    <m/>
    <m/>
    <m/>
    <m/>
    <m/>
    <x v="4"/>
    <m/>
    <m/>
    <m/>
    <m/>
    <m/>
    <m/>
    <n v="0"/>
    <n v="0"/>
    <n v="0"/>
    <m/>
    <m/>
    <m/>
    <m/>
    <n v="0"/>
    <m/>
  </r>
  <r>
    <x v="1"/>
    <x v="11"/>
    <s v="Project"/>
    <x v="0"/>
    <m/>
    <x v="0"/>
    <x v="9"/>
    <x v="7"/>
    <x v="0"/>
    <x v="1"/>
    <x v="0"/>
    <m/>
    <x v="540"/>
    <m/>
    <m/>
    <m/>
    <m/>
    <m/>
    <x v="4"/>
    <m/>
    <m/>
    <m/>
    <m/>
    <m/>
    <m/>
    <n v="0"/>
    <n v="0"/>
    <n v="0"/>
    <m/>
    <m/>
    <m/>
    <m/>
    <n v="0"/>
    <m/>
  </r>
  <r>
    <x v="1"/>
    <x v="11"/>
    <s v="Project"/>
    <x v="0"/>
    <m/>
    <x v="0"/>
    <x v="9"/>
    <x v="7"/>
    <x v="0"/>
    <x v="1"/>
    <x v="0"/>
    <m/>
    <x v="541"/>
    <m/>
    <m/>
    <m/>
    <m/>
    <m/>
    <x v="4"/>
    <m/>
    <m/>
    <m/>
    <m/>
    <m/>
    <m/>
    <n v="0"/>
    <n v="0"/>
    <n v="0"/>
    <m/>
    <m/>
    <m/>
    <m/>
    <n v="0"/>
    <m/>
  </r>
  <r>
    <x v="1"/>
    <x v="11"/>
    <s v="Project"/>
    <x v="0"/>
    <m/>
    <x v="0"/>
    <x v="9"/>
    <x v="7"/>
    <x v="0"/>
    <x v="1"/>
    <x v="0"/>
    <m/>
    <x v="542"/>
    <m/>
    <m/>
    <m/>
    <m/>
    <m/>
    <x v="4"/>
    <m/>
    <m/>
    <m/>
    <m/>
    <m/>
    <m/>
    <n v="0"/>
    <n v="0"/>
    <n v="0"/>
    <m/>
    <m/>
    <m/>
    <m/>
    <n v="0"/>
    <m/>
  </r>
  <r>
    <x v="1"/>
    <x v="11"/>
    <s v="Project"/>
    <x v="0"/>
    <m/>
    <x v="0"/>
    <x v="9"/>
    <x v="7"/>
    <x v="0"/>
    <x v="1"/>
    <x v="0"/>
    <m/>
    <x v="543"/>
    <m/>
    <m/>
    <m/>
    <m/>
    <m/>
    <x v="4"/>
    <m/>
    <m/>
    <m/>
    <m/>
    <m/>
    <m/>
    <n v="0"/>
    <n v="0"/>
    <n v="0"/>
    <m/>
    <m/>
    <m/>
    <m/>
    <n v="0"/>
    <m/>
  </r>
  <r>
    <x v="1"/>
    <x v="11"/>
    <s v="Project"/>
    <x v="0"/>
    <m/>
    <x v="0"/>
    <x v="9"/>
    <x v="8"/>
    <x v="0"/>
    <x v="1"/>
    <x v="0"/>
    <m/>
    <x v="544"/>
    <m/>
    <m/>
    <m/>
    <m/>
    <m/>
    <x v="4"/>
    <m/>
    <m/>
    <m/>
    <m/>
    <m/>
    <m/>
    <n v="0"/>
    <n v="0"/>
    <m/>
    <m/>
    <m/>
    <m/>
    <m/>
    <n v="0"/>
    <m/>
  </r>
  <r>
    <x v="1"/>
    <x v="11"/>
    <s v="Project"/>
    <x v="0"/>
    <m/>
    <x v="0"/>
    <x v="9"/>
    <x v="8"/>
    <x v="0"/>
    <x v="1"/>
    <x v="0"/>
    <m/>
    <x v="545"/>
    <m/>
    <m/>
    <m/>
    <m/>
    <m/>
    <x v="4"/>
    <m/>
    <m/>
    <m/>
    <m/>
    <m/>
    <m/>
    <n v="0"/>
    <n v="0"/>
    <m/>
    <m/>
    <m/>
    <m/>
    <m/>
    <n v="0"/>
    <m/>
  </r>
  <r>
    <x v="1"/>
    <x v="11"/>
    <s v="Project"/>
    <x v="0"/>
    <m/>
    <x v="0"/>
    <x v="9"/>
    <x v="3"/>
    <x v="0"/>
    <x v="1"/>
    <x v="2"/>
    <m/>
    <x v="546"/>
    <m/>
    <m/>
    <m/>
    <m/>
    <m/>
    <x v="4"/>
    <m/>
    <m/>
    <m/>
    <m/>
    <m/>
    <m/>
    <n v="0"/>
    <n v="0"/>
    <n v="0"/>
    <m/>
    <m/>
    <m/>
    <m/>
    <n v="0"/>
    <m/>
  </r>
  <r>
    <x v="1"/>
    <x v="11"/>
    <s v="Project"/>
    <x v="0"/>
    <m/>
    <x v="0"/>
    <x v="9"/>
    <x v="3"/>
    <x v="0"/>
    <x v="1"/>
    <x v="2"/>
    <m/>
    <x v="546"/>
    <m/>
    <m/>
    <m/>
    <m/>
    <m/>
    <x v="4"/>
    <m/>
    <m/>
    <m/>
    <m/>
    <m/>
    <m/>
    <n v="0"/>
    <n v="0"/>
    <n v="0"/>
    <m/>
    <m/>
    <m/>
    <m/>
    <n v="0"/>
    <m/>
  </r>
  <r>
    <x v="1"/>
    <x v="8"/>
    <s v="Project"/>
    <x v="0"/>
    <m/>
    <x v="2"/>
    <x v="9"/>
    <x v="3"/>
    <x v="0"/>
    <x v="1"/>
    <x v="0"/>
    <m/>
    <x v="547"/>
    <m/>
    <m/>
    <m/>
    <m/>
    <m/>
    <x v="4"/>
    <m/>
    <m/>
    <m/>
    <m/>
    <m/>
    <m/>
    <n v="0"/>
    <n v="0"/>
    <n v="0"/>
    <m/>
    <m/>
    <m/>
    <m/>
    <n v="0"/>
    <m/>
  </r>
  <r>
    <x v="1"/>
    <x v="8"/>
    <s v="Project"/>
    <x v="0"/>
    <m/>
    <x v="2"/>
    <x v="9"/>
    <x v="3"/>
    <x v="0"/>
    <x v="1"/>
    <x v="0"/>
    <m/>
    <x v="548"/>
    <m/>
    <m/>
    <m/>
    <m/>
    <m/>
    <x v="4"/>
    <m/>
    <m/>
    <m/>
    <m/>
    <m/>
    <m/>
    <n v="0"/>
    <n v="0"/>
    <n v="0"/>
    <m/>
    <m/>
    <m/>
    <m/>
    <n v="0"/>
    <m/>
  </r>
  <r>
    <x v="1"/>
    <x v="8"/>
    <s v="Project"/>
    <x v="0"/>
    <m/>
    <x v="2"/>
    <x v="9"/>
    <x v="3"/>
    <x v="0"/>
    <x v="1"/>
    <x v="2"/>
    <m/>
    <x v="549"/>
    <m/>
    <m/>
    <m/>
    <m/>
    <m/>
    <x v="4"/>
    <m/>
    <m/>
    <m/>
    <m/>
    <m/>
    <m/>
    <n v="0"/>
    <n v="0"/>
    <n v="0"/>
    <m/>
    <m/>
    <m/>
    <m/>
    <n v="0"/>
    <m/>
  </r>
  <r>
    <x v="1"/>
    <x v="8"/>
    <m/>
    <x v="0"/>
    <m/>
    <x v="7"/>
    <x v="9"/>
    <x v="3"/>
    <x v="0"/>
    <x v="1"/>
    <x v="2"/>
    <m/>
    <x v="550"/>
    <m/>
    <m/>
    <m/>
    <m/>
    <m/>
    <x v="4"/>
    <m/>
    <m/>
    <m/>
    <m/>
    <m/>
    <m/>
    <n v="0"/>
    <n v="0"/>
    <n v="0"/>
    <m/>
    <m/>
    <m/>
    <m/>
    <n v="0"/>
    <m/>
  </r>
  <r>
    <x v="1"/>
    <x v="2"/>
    <s v="Program"/>
    <x v="4"/>
    <m/>
    <x v="0"/>
    <x v="9"/>
    <x v="3"/>
    <x v="3"/>
    <x v="1"/>
    <x v="0"/>
    <m/>
    <x v="551"/>
    <m/>
    <m/>
    <m/>
    <m/>
    <m/>
    <x v="4"/>
    <m/>
    <m/>
    <m/>
    <m/>
    <m/>
    <m/>
    <n v="0"/>
    <n v="0"/>
    <n v="0"/>
    <m/>
    <m/>
    <m/>
    <m/>
    <n v="0"/>
    <m/>
  </r>
  <r>
    <x v="1"/>
    <x v="2"/>
    <s v="Program"/>
    <x v="4"/>
    <m/>
    <x v="0"/>
    <x v="9"/>
    <x v="3"/>
    <x v="4"/>
    <x v="1"/>
    <x v="0"/>
    <m/>
    <x v="552"/>
    <m/>
    <m/>
    <m/>
    <m/>
    <m/>
    <x v="4"/>
    <m/>
    <m/>
    <m/>
    <m/>
    <m/>
    <m/>
    <n v="0"/>
    <n v="0"/>
    <n v="0"/>
    <m/>
    <m/>
    <m/>
    <m/>
    <n v="0"/>
    <m/>
  </r>
  <r>
    <x v="1"/>
    <x v="2"/>
    <s v="Program"/>
    <x v="1"/>
    <m/>
    <x v="0"/>
    <x v="9"/>
    <x v="3"/>
    <x v="3"/>
    <x v="1"/>
    <x v="0"/>
    <m/>
    <x v="553"/>
    <m/>
    <m/>
    <m/>
    <m/>
    <m/>
    <x v="4"/>
    <m/>
    <m/>
    <m/>
    <m/>
    <m/>
    <m/>
    <n v="0"/>
    <n v="0"/>
    <n v="0"/>
    <m/>
    <m/>
    <m/>
    <m/>
    <n v="0"/>
    <m/>
  </r>
  <r>
    <x v="1"/>
    <x v="2"/>
    <s v="Program"/>
    <x v="1"/>
    <m/>
    <x v="0"/>
    <x v="9"/>
    <x v="3"/>
    <x v="4"/>
    <x v="1"/>
    <x v="0"/>
    <m/>
    <x v="554"/>
    <m/>
    <m/>
    <m/>
    <m/>
    <m/>
    <x v="4"/>
    <m/>
    <m/>
    <m/>
    <m/>
    <m/>
    <m/>
    <n v="0"/>
    <n v="0"/>
    <n v="0"/>
    <m/>
    <m/>
    <m/>
    <m/>
    <n v="0"/>
    <m/>
  </r>
  <r>
    <x v="1"/>
    <x v="2"/>
    <s v="Project"/>
    <x v="0"/>
    <m/>
    <x v="0"/>
    <x v="9"/>
    <x v="3"/>
    <x v="0"/>
    <x v="1"/>
    <x v="0"/>
    <m/>
    <x v="555"/>
    <m/>
    <m/>
    <m/>
    <m/>
    <m/>
    <x v="4"/>
    <m/>
    <m/>
    <m/>
    <m/>
    <m/>
    <m/>
    <n v="0"/>
    <n v="0"/>
    <n v="0"/>
    <m/>
    <m/>
    <m/>
    <m/>
    <n v="0"/>
    <m/>
  </r>
  <r>
    <x v="1"/>
    <x v="2"/>
    <s v="Project"/>
    <x v="0"/>
    <m/>
    <x v="1"/>
    <x v="9"/>
    <x v="3"/>
    <x v="1"/>
    <x v="1"/>
    <x v="0"/>
    <m/>
    <x v="556"/>
    <m/>
    <m/>
    <m/>
    <m/>
    <m/>
    <x v="4"/>
    <m/>
    <m/>
    <m/>
    <m/>
    <m/>
    <m/>
    <n v="0"/>
    <n v="0"/>
    <n v="0"/>
    <m/>
    <m/>
    <m/>
    <m/>
    <n v="0"/>
    <m/>
  </r>
  <r>
    <x v="1"/>
    <x v="9"/>
    <s v="Project"/>
    <x v="0"/>
    <m/>
    <x v="3"/>
    <x v="9"/>
    <x v="3"/>
    <x v="0"/>
    <x v="1"/>
    <x v="0"/>
    <m/>
    <x v="557"/>
    <m/>
    <m/>
    <m/>
    <m/>
    <m/>
    <x v="4"/>
    <m/>
    <m/>
    <m/>
    <m/>
    <m/>
    <m/>
    <n v="0"/>
    <n v="0"/>
    <n v="0"/>
    <m/>
    <m/>
    <m/>
    <m/>
    <n v="0"/>
    <m/>
  </r>
  <r>
    <x v="1"/>
    <x v="9"/>
    <s v="Project"/>
    <x v="0"/>
    <m/>
    <x v="3"/>
    <x v="9"/>
    <x v="3"/>
    <x v="0"/>
    <x v="1"/>
    <x v="0"/>
    <m/>
    <x v="558"/>
    <m/>
    <m/>
    <m/>
    <m/>
    <m/>
    <x v="4"/>
    <m/>
    <m/>
    <m/>
    <m/>
    <m/>
    <m/>
    <n v="0"/>
    <n v="0"/>
    <n v="0"/>
    <m/>
    <m/>
    <m/>
    <m/>
    <n v="0"/>
    <m/>
  </r>
  <r>
    <x v="1"/>
    <x v="4"/>
    <s v="Project"/>
    <x v="0"/>
    <m/>
    <x v="3"/>
    <x v="9"/>
    <x v="3"/>
    <x v="0"/>
    <x v="1"/>
    <x v="2"/>
    <m/>
    <x v="559"/>
    <m/>
    <m/>
    <m/>
    <m/>
    <m/>
    <x v="4"/>
    <m/>
    <m/>
    <m/>
    <m/>
    <m/>
    <m/>
    <n v="0"/>
    <n v="0"/>
    <n v="0"/>
    <m/>
    <m/>
    <m/>
    <m/>
    <n v="0"/>
    <m/>
  </r>
  <r>
    <x v="2"/>
    <x v="9"/>
    <s v="Project"/>
    <x v="0"/>
    <m/>
    <x v="3"/>
    <x v="9"/>
    <x v="3"/>
    <x v="0"/>
    <x v="1"/>
    <x v="2"/>
    <m/>
    <x v="560"/>
    <m/>
    <m/>
    <m/>
    <m/>
    <m/>
    <x v="4"/>
    <m/>
    <m/>
    <m/>
    <m/>
    <m/>
    <m/>
    <n v="0"/>
    <n v="0"/>
    <n v="0"/>
    <m/>
    <m/>
    <m/>
    <m/>
    <n v="0"/>
    <m/>
  </r>
  <r>
    <x v="2"/>
    <x v="13"/>
    <s v="Project"/>
    <x v="0"/>
    <m/>
    <x v="0"/>
    <x v="9"/>
    <x v="3"/>
    <x v="4"/>
    <x v="1"/>
    <x v="0"/>
    <m/>
    <x v="561"/>
    <m/>
    <m/>
    <m/>
    <m/>
    <m/>
    <x v="4"/>
    <m/>
    <m/>
    <m/>
    <m/>
    <m/>
    <m/>
    <n v="0"/>
    <n v="0"/>
    <n v="0"/>
    <m/>
    <m/>
    <m/>
    <m/>
    <n v="0"/>
    <m/>
  </r>
  <r>
    <x v="2"/>
    <x v="13"/>
    <s v="Project"/>
    <x v="0"/>
    <m/>
    <x v="3"/>
    <x v="9"/>
    <x v="3"/>
    <x v="2"/>
    <x v="1"/>
    <x v="0"/>
    <m/>
    <x v="562"/>
    <m/>
    <m/>
    <m/>
    <m/>
    <m/>
    <x v="4"/>
    <m/>
    <m/>
    <m/>
    <m/>
    <m/>
    <m/>
    <n v="0"/>
    <n v="0"/>
    <n v="0"/>
    <m/>
    <m/>
    <m/>
    <m/>
    <n v="0"/>
    <m/>
  </r>
  <r>
    <x v="2"/>
    <x v="13"/>
    <s v="Project"/>
    <x v="0"/>
    <m/>
    <x v="3"/>
    <x v="9"/>
    <x v="3"/>
    <x v="0"/>
    <x v="1"/>
    <x v="2"/>
    <m/>
    <x v="563"/>
    <m/>
    <m/>
    <m/>
    <m/>
    <m/>
    <x v="4"/>
    <m/>
    <m/>
    <m/>
    <m/>
    <m/>
    <m/>
    <n v="0"/>
    <n v="0"/>
    <n v="0"/>
    <m/>
    <m/>
    <m/>
    <m/>
    <n v="0"/>
    <m/>
  </r>
  <r>
    <x v="0"/>
    <x v="0"/>
    <s v="Project"/>
    <x v="0"/>
    <m/>
    <x v="3"/>
    <x v="10"/>
    <x v="3"/>
    <x v="0"/>
    <x v="1"/>
    <x v="0"/>
    <m/>
    <x v="564"/>
    <m/>
    <m/>
    <m/>
    <m/>
    <m/>
    <x v="4"/>
    <m/>
    <m/>
    <m/>
    <m/>
    <m/>
    <m/>
    <n v="0"/>
    <n v="0"/>
    <n v="0"/>
    <m/>
    <m/>
    <m/>
    <m/>
    <n v="0"/>
    <m/>
  </r>
  <r>
    <x v="0"/>
    <x v="0"/>
    <s v="Project"/>
    <x v="0"/>
    <m/>
    <x v="0"/>
    <x v="10"/>
    <x v="8"/>
    <x v="0"/>
    <x v="1"/>
    <x v="0"/>
    <m/>
    <x v="565"/>
    <m/>
    <m/>
    <m/>
    <m/>
    <m/>
    <x v="4"/>
    <m/>
    <m/>
    <m/>
    <m/>
    <m/>
    <m/>
    <n v="0"/>
    <n v="0"/>
    <m/>
    <m/>
    <m/>
    <m/>
    <m/>
    <n v="0"/>
    <m/>
  </r>
  <r>
    <x v="0"/>
    <x v="0"/>
    <s v="Project"/>
    <x v="0"/>
    <m/>
    <x v="0"/>
    <x v="10"/>
    <x v="8"/>
    <x v="0"/>
    <x v="1"/>
    <x v="0"/>
    <m/>
    <x v="566"/>
    <m/>
    <m/>
    <m/>
    <m/>
    <m/>
    <x v="4"/>
    <m/>
    <m/>
    <m/>
    <m/>
    <m/>
    <m/>
    <n v="0"/>
    <n v="0"/>
    <m/>
    <m/>
    <m/>
    <m/>
    <m/>
    <n v="0"/>
    <m/>
  </r>
  <r>
    <x v="0"/>
    <x v="0"/>
    <s v="Project"/>
    <x v="0"/>
    <m/>
    <x v="0"/>
    <x v="10"/>
    <x v="8"/>
    <x v="0"/>
    <x v="1"/>
    <x v="0"/>
    <m/>
    <x v="567"/>
    <m/>
    <m/>
    <m/>
    <m/>
    <m/>
    <x v="4"/>
    <m/>
    <m/>
    <m/>
    <m/>
    <m/>
    <m/>
    <n v="0"/>
    <n v="0"/>
    <m/>
    <m/>
    <m/>
    <m/>
    <m/>
    <n v="0"/>
    <m/>
  </r>
  <r>
    <x v="0"/>
    <x v="0"/>
    <s v="Project"/>
    <x v="0"/>
    <m/>
    <x v="0"/>
    <x v="10"/>
    <x v="8"/>
    <x v="0"/>
    <x v="1"/>
    <x v="0"/>
    <m/>
    <x v="568"/>
    <m/>
    <m/>
    <m/>
    <m/>
    <m/>
    <x v="4"/>
    <m/>
    <m/>
    <m/>
    <m/>
    <m/>
    <m/>
    <n v="0"/>
    <n v="0"/>
    <m/>
    <m/>
    <m/>
    <m/>
    <m/>
    <n v="0"/>
    <m/>
  </r>
  <r>
    <x v="0"/>
    <x v="0"/>
    <s v="Project"/>
    <x v="0"/>
    <m/>
    <x v="3"/>
    <x v="10"/>
    <x v="3"/>
    <x v="5"/>
    <x v="1"/>
    <x v="0"/>
    <m/>
    <x v="569"/>
    <m/>
    <m/>
    <m/>
    <m/>
    <m/>
    <x v="4"/>
    <m/>
    <m/>
    <m/>
    <m/>
    <m/>
    <m/>
    <n v="0"/>
    <n v="0"/>
    <m/>
    <m/>
    <m/>
    <m/>
    <m/>
    <n v="0"/>
    <m/>
  </r>
  <r>
    <x v="0"/>
    <x v="0"/>
    <s v="Project"/>
    <x v="0"/>
    <m/>
    <x v="3"/>
    <x v="10"/>
    <x v="3"/>
    <x v="5"/>
    <x v="1"/>
    <x v="0"/>
    <m/>
    <x v="570"/>
    <m/>
    <m/>
    <m/>
    <m/>
    <m/>
    <x v="4"/>
    <m/>
    <m/>
    <m/>
    <m/>
    <m/>
    <m/>
    <n v="0"/>
    <n v="0"/>
    <m/>
    <m/>
    <m/>
    <m/>
    <m/>
    <n v="0"/>
    <m/>
  </r>
  <r>
    <x v="0"/>
    <x v="0"/>
    <s v="Project"/>
    <x v="0"/>
    <m/>
    <x v="0"/>
    <x v="10"/>
    <x v="3"/>
    <x v="5"/>
    <x v="1"/>
    <x v="0"/>
    <m/>
    <x v="571"/>
    <m/>
    <m/>
    <m/>
    <m/>
    <m/>
    <x v="4"/>
    <m/>
    <m/>
    <m/>
    <m/>
    <m/>
    <m/>
    <n v="0"/>
    <n v="0"/>
    <m/>
    <m/>
    <m/>
    <m/>
    <m/>
    <n v="0"/>
    <m/>
  </r>
  <r>
    <x v="0"/>
    <x v="6"/>
    <s v="Project"/>
    <x v="0"/>
    <m/>
    <x v="3"/>
    <x v="10"/>
    <x v="5"/>
    <x v="0"/>
    <x v="1"/>
    <x v="0"/>
    <m/>
    <x v="572"/>
    <m/>
    <m/>
    <m/>
    <m/>
    <m/>
    <x v="4"/>
    <m/>
    <m/>
    <m/>
    <m/>
    <m/>
    <m/>
    <n v="0"/>
    <n v="0"/>
    <n v="0"/>
    <m/>
    <m/>
    <m/>
    <m/>
    <n v="0"/>
    <m/>
  </r>
  <r>
    <x v="0"/>
    <x v="6"/>
    <s v="Project"/>
    <x v="0"/>
    <m/>
    <x v="3"/>
    <x v="10"/>
    <x v="5"/>
    <x v="0"/>
    <x v="1"/>
    <x v="0"/>
    <m/>
    <x v="573"/>
    <m/>
    <m/>
    <m/>
    <m/>
    <m/>
    <x v="4"/>
    <m/>
    <m/>
    <m/>
    <m/>
    <m/>
    <m/>
    <n v="0"/>
    <n v="0"/>
    <n v="0"/>
    <m/>
    <m/>
    <m/>
    <m/>
    <n v="0"/>
    <m/>
  </r>
  <r>
    <x v="0"/>
    <x v="6"/>
    <s v="Project"/>
    <x v="0"/>
    <m/>
    <x v="0"/>
    <x v="10"/>
    <x v="5"/>
    <x v="0"/>
    <x v="1"/>
    <x v="0"/>
    <m/>
    <x v="574"/>
    <m/>
    <m/>
    <m/>
    <m/>
    <m/>
    <x v="4"/>
    <m/>
    <m/>
    <m/>
    <m/>
    <m/>
    <m/>
    <n v="0"/>
    <n v="0"/>
    <n v="0"/>
    <m/>
    <m/>
    <m/>
    <m/>
    <n v="0"/>
    <m/>
  </r>
  <r>
    <x v="0"/>
    <x v="6"/>
    <s v="Project"/>
    <x v="0"/>
    <m/>
    <x v="3"/>
    <x v="10"/>
    <x v="3"/>
    <x v="2"/>
    <x v="1"/>
    <x v="0"/>
    <m/>
    <x v="575"/>
    <m/>
    <m/>
    <m/>
    <m/>
    <m/>
    <x v="4"/>
    <m/>
    <m/>
    <m/>
    <m/>
    <m/>
    <m/>
    <n v="0"/>
    <n v="0"/>
    <n v="0"/>
    <m/>
    <m/>
    <m/>
    <m/>
    <n v="0"/>
    <m/>
  </r>
  <r>
    <x v="0"/>
    <x v="6"/>
    <s v="Project"/>
    <x v="0"/>
    <m/>
    <x v="0"/>
    <x v="10"/>
    <x v="3"/>
    <x v="2"/>
    <x v="1"/>
    <x v="0"/>
    <m/>
    <x v="576"/>
    <m/>
    <m/>
    <m/>
    <m/>
    <m/>
    <x v="4"/>
    <m/>
    <m/>
    <m/>
    <m/>
    <m/>
    <m/>
    <n v="0"/>
    <n v="0"/>
    <n v="0"/>
    <m/>
    <m/>
    <m/>
    <m/>
    <n v="0"/>
    <m/>
  </r>
  <r>
    <x v="0"/>
    <x v="6"/>
    <s v="Project"/>
    <x v="0"/>
    <m/>
    <x v="0"/>
    <x v="10"/>
    <x v="5"/>
    <x v="0"/>
    <x v="1"/>
    <x v="0"/>
    <m/>
    <x v="577"/>
    <m/>
    <m/>
    <m/>
    <m/>
    <m/>
    <x v="4"/>
    <m/>
    <m/>
    <m/>
    <m/>
    <m/>
    <m/>
    <n v="0"/>
    <n v="0"/>
    <n v="0"/>
    <m/>
    <m/>
    <m/>
    <m/>
    <n v="0"/>
    <m/>
  </r>
  <r>
    <x v="0"/>
    <x v="6"/>
    <s v="Project"/>
    <x v="0"/>
    <m/>
    <x v="3"/>
    <x v="10"/>
    <x v="3"/>
    <x v="2"/>
    <x v="1"/>
    <x v="0"/>
    <m/>
    <x v="578"/>
    <m/>
    <m/>
    <m/>
    <m/>
    <m/>
    <x v="4"/>
    <m/>
    <m/>
    <m/>
    <m/>
    <m/>
    <m/>
    <n v="0"/>
    <n v="0"/>
    <n v="0"/>
    <m/>
    <m/>
    <m/>
    <m/>
    <n v="0"/>
    <m/>
  </r>
  <r>
    <x v="0"/>
    <x v="6"/>
    <s v="Project"/>
    <x v="0"/>
    <m/>
    <x v="3"/>
    <x v="10"/>
    <x v="5"/>
    <x v="0"/>
    <x v="1"/>
    <x v="0"/>
    <m/>
    <x v="579"/>
    <m/>
    <m/>
    <m/>
    <m/>
    <m/>
    <x v="4"/>
    <m/>
    <m/>
    <m/>
    <m/>
    <m/>
    <m/>
    <n v="0"/>
    <n v="0"/>
    <n v="0"/>
    <m/>
    <m/>
    <m/>
    <m/>
    <n v="0"/>
    <m/>
  </r>
  <r>
    <x v="0"/>
    <x v="6"/>
    <s v="Project"/>
    <x v="0"/>
    <m/>
    <x v="0"/>
    <x v="10"/>
    <x v="5"/>
    <x v="0"/>
    <x v="1"/>
    <x v="0"/>
    <m/>
    <x v="580"/>
    <m/>
    <m/>
    <m/>
    <m/>
    <m/>
    <x v="4"/>
    <m/>
    <m/>
    <m/>
    <m/>
    <m/>
    <m/>
    <n v="0"/>
    <n v="0"/>
    <n v="0"/>
    <m/>
    <m/>
    <m/>
    <m/>
    <n v="0"/>
    <m/>
  </r>
  <r>
    <x v="0"/>
    <x v="6"/>
    <s v="Project"/>
    <x v="0"/>
    <m/>
    <x v="2"/>
    <x v="10"/>
    <x v="3"/>
    <x v="2"/>
    <x v="1"/>
    <x v="0"/>
    <m/>
    <x v="581"/>
    <m/>
    <m/>
    <m/>
    <m/>
    <m/>
    <x v="4"/>
    <m/>
    <m/>
    <m/>
    <m/>
    <m/>
    <m/>
    <n v="0"/>
    <n v="0"/>
    <n v="0"/>
    <m/>
    <m/>
    <m/>
    <m/>
    <n v="0"/>
    <m/>
  </r>
  <r>
    <x v="0"/>
    <x v="6"/>
    <s v="Project"/>
    <x v="0"/>
    <m/>
    <x v="0"/>
    <x v="10"/>
    <x v="5"/>
    <x v="0"/>
    <x v="1"/>
    <x v="0"/>
    <m/>
    <x v="582"/>
    <m/>
    <m/>
    <m/>
    <m/>
    <m/>
    <x v="4"/>
    <m/>
    <m/>
    <m/>
    <m/>
    <m/>
    <m/>
    <n v="0"/>
    <n v="0"/>
    <n v="0"/>
    <m/>
    <m/>
    <m/>
    <m/>
    <n v="0"/>
    <m/>
  </r>
  <r>
    <x v="0"/>
    <x v="6"/>
    <s v="Project"/>
    <x v="0"/>
    <m/>
    <x v="0"/>
    <x v="10"/>
    <x v="7"/>
    <x v="0"/>
    <x v="1"/>
    <x v="0"/>
    <m/>
    <x v="583"/>
    <m/>
    <m/>
    <m/>
    <m/>
    <m/>
    <x v="4"/>
    <m/>
    <m/>
    <m/>
    <m/>
    <m/>
    <m/>
    <n v="0"/>
    <n v="0"/>
    <n v="0"/>
    <m/>
    <m/>
    <m/>
    <m/>
    <n v="0"/>
    <m/>
  </r>
  <r>
    <x v="0"/>
    <x v="6"/>
    <s v="Project"/>
    <x v="0"/>
    <m/>
    <x v="0"/>
    <x v="10"/>
    <x v="3"/>
    <x v="5"/>
    <x v="1"/>
    <x v="0"/>
    <m/>
    <x v="584"/>
    <m/>
    <m/>
    <m/>
    <m/>
    <m/>
    <x v="4"/>
    <m/>
    <m/>
    <m/>
    <m/>
    <m/>
    <m/>
    <n v="0"/>
    <n v="0"/>
    <m/>
    <m/>
    <m/>
    <m/>
    <m/>
    <n v="0"/>
    <m/>
  </r>
  <r>
    <x v="0"/>
    <x v="6"/>
    <s v="Project"/>
    <x v="0"/>
    <m/>
    <x v="3"/>
    <x v="10"/>
    <x v="3"/>
    <x v="5"/>
    <x v="1"/>
    <x v="0"/>
    <m/>
    <x v="585"/>
    <m/>
    <m/>
    <m/>
    <m/>
    <m/>
    <x v="4"/>
    <m/>
    <m/>
    <m/>
    <m/>
    <m/>
    <m/>
    <m/>
    <n v="0"/>
    <m/>
    <m/>
    <m/>
    <m/>
    <m/>
    <n v="0"/>
    <m/>
  </r>
  <r>
    <x v="1"/>
    <x v="9"/>
    <s v="Project"/>
    <x v="0"/>
    <m/>
    <x v="3"/>
    <x v="10"/>
    <x v="3"/>
    <x v="0"/>
    <x v="1"/>
    <x v="2"/>
    <m/>
    <x v="586"/>
    <m/>
    <m/>
    <m/>
    <m/>
    <m/>
    <x v="4"/>
    <m/>
    <m/>
    <m/>
    <m/>
    <m/>
    <m/>
    <m/>
    <n v="0"/>
    <m/>
    <m/>
    <m/>
    <m/>
    <m/>
    <n v="0"/>
    <m/>
  </r>
  <r>
    <x v="2"/>
    <x v="13"/>
    <s v="Project"/>
    <x v="0"/>
    <m/>
    <x v="3"/>
    <x v="10"/>
    <x v="3"/>
    <x v="4"/>
    <x v="1"/>
    <x v="0"/>
    <m/>
    <x v="587"/>
    <m/>
    <m/>
    <m/>
    <m/>
    <m/>
    <x v="4"/>
    <m/>
    <m/>
    <m/>
    <m/>
    <m/>
    <m/>
    <m/>
    <n v="0"/>
    <m/>
    <m/>
    <m/>
    <m/>
    <m/>
    <n v="0"/>
    <m/>
  </r>
  <r>
    <x v="2"/>
    <x v="13"/>
    <s v="Project"/>
    <x v="0"/>
    <m/>
    <x v="3"/>
    <x v="10"/>
    <x v="3"/>
    <x v="5"/>
    <x v="1"/>
    <x v="0"/>
    <m/>
    <x v="588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n v="0"/>
    <m/>
  </r>
  <r>
    <x v="4"/>
    <x v="14"/>
    <m/>
    <x v="0"/>
    <m/>
    <x v="7"/>
    <x v="11"/>
    <x v="3"/>
    <x v="0"/>
    <x v="1"/>
    <x v="2"/>
    <m/>
    <x v="589"/>
    <m/>
    <m/>
    <m/>
    <m/>
    <m/>
    <x v="4"/>
    <m/>
    <m/>
    <m/>
    <m/>
    <m/>
    <m/>
    <m/>
    <n v="0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grandTotalCaption="Total Capital Budget" missingCaption="0" updatedVersion="6" minRefreshableVersion="3" showDrill="0" itemPrintTitles="1" createdVersion="4" indent="0" showHeaders="0" outline="1" outlineData="1" gridDropZones="1" multipleFieldFilters="0">
  <location ref="A12:B92" firstHeaderRow="2" firstDataRow="2" firstDataCol="1" rowPageCount="5" colPageCount="1"/>
  <pivotFields count="34">
    <pivotField axis="axisRow" subtotalCaption="Total ?" subtotalTop="0" showAll="0" insertBlankRow="1">
      <items count="6">
        <item x="0"/>
        <item x="2"/>
        <item x="4"/>
        <item x="1"/>
        <item x="3"/>
        <item t="default"/>
      </items>
    </pivotField>
    <pivotField axis="axisRow" subtotalCaption="Total ?" subtotalTop="0" showAll="0" insertBlankRow="1">
      <items count="16">
        <item x="11"/>
        <item x="8"/>
        <item x="7"/>
        <item x="9"/>
        <item x="3"/>
        <item x="5"/>
        <item x="13"/>
        <item x="14"/>
        <item x="0"/>
        <item x="6"/>
        <item x="4"/>
        <item x="1"/>
        <item x="2"/>
        <item x="12"/>
        <item x="10"/>
        <item t="default"/>
      </items>
    </pivotField>
    <pivotField showAll="0" defaultSubtotal="0"/>
    <pivotField axis="axisPage" multipleItemSelectionAllowed="1" showAll="0" defaultSubtotal="0">
      <items count="6">
        <item h="1" x="4"/>
        <item h="1" x="5"/>
        <item x="1"/>
        <item x="2"/>
        <item x="0"/>
        <item h="1" x="3"/>
      </items>
    </pivotField>
    <pivotField showAll="0" defaultSubtotal="0"/>
    <pivotField showAll="0" defaultSubtotal="0"/>
    <pivotField axis="axisPage" subtotalTop="0" multipleItemSelectionAllowed="1" showAll="0" insertBlankRow="1">
      <items count="13">
        <item h="1" x="0"/>
        <item h="1" x="1"/>
        <item h="1" x="2"/>
        <item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ubtotalTop="0" multipleItemSelectionAllowed="1" showAll="0" insertBlankRow="1"/>
    <pivotField axis="axisPage" subtotalTop="0" multipleItemSelectionAllowed="1" showAll="0" insertBlankRow="1">
      <items count="8">
        <item x="1"/>
        <item h="1" x="2"/>
        <item h="1" x="3"/>
        <item h="1" x="4"/>
        <item h="1" x="5"/>
        <item x="6"/>
        <item h="1" x="0"/>
        <item t="default"/>
      </items>
    </pivotField>
    <pivotField showAll="0" defaultSubtotal="0"/>
    <pivotField axis="axisPage" multipleItemSelectionAllowed="1" showAll="0" defaultSubtotal="0">
      <items count="3">
        <item x="0"/>
        <item h="1" x="1"/>
        <item x="2"/>
      </items>
    </pivotField>
    <pivotField subtotalTop="0" showAll="0" insertBlankRow="1"/>
    <pivotField axis="axisRow" subtotalTop="0" showAll="0" insertBlankRow="1">
      <items count="591">
        <item x="375"/>
        <item x="6"/>
        <item x="130"/>
        <item x="73"/>
        <item x="71"/>
        <item x="72"/>
        <item x="178"/>
        <item x="176"/>
        <item x="57"/>
        <item x="589"/>
        <item x="0"/>
        <item x="1"/>
        <item x="2"/>
        <item x="75"/>
        <item x="180"/>
        <item x="102"/>
        <item x="224"/>
        <item x="120"/>
        <item x="236"/>
        <item x="249"/>
        <item x="7"/>
        <item x="5"/>
        <item x="67"/>
        <item x="171"/>
        <item x="285"/>
        <item x="294"/>
        <item x="332"/>
        <item x="351"/>
        <item x="32"/>
        <item x="8"/>
        <item x="165"/>
        <item x="274"/>
        <item x="177"/>
        <item x="293"/>
        <item x="291"/>
        <item x="292"/>
        <item x="308"/>
        <item x="31"/>
        <item x="211"/>
        <item x="319"/>
        <item x="4"/>
        <item x="221"/>
        <item x="327"/>
        <item x="104"/>
        <item x="105"/>
        <item x="106"/>
        <item x="225"/>
        <item x="226"/>
        <item x="227"/>
        <item x="328"/>
        <item x="329"/>
        <item x="330"/>
        <item x="234"/>
        <item x="338"/>
        <item x="343"/>
        <item x="350"/>
        <item x="20"/>
        <item x="21"/>
        <item x="22"/>
        <item x="88"/>
        <item x="284"/>
        <item x="547"/>
        <item x="203"/>
        <item x="183"/>
        <item x="310"/>
        <item x="397"/>
        <item x="366"/>
        <item x="376"/>
        <item x="381"/>
        <item x="379"/>
        <item x="380"/>
        <item x="404"/>
        <item x="411"/>
        <item x="439"/>
        <item x="16"/>
        <item x="18"/>
        <item x="25"/>
        <item x="27"/>
        <item x="28"/>
        <item x="34"/>
        <item x="42"/>
        <item x="124"/>
        <item x="359"/>
        <item x="430"/>
        <item x="9"/>
        <item x="10"/>
        <item x="11"/>
        <item x="12"/>
        <item x="13"/>
        <item x="15"/>
        <item x="17"/>
        <item x="19"/>
        <item x="24"/>
        <item x="26"/>
        <item x="29"/>
        <item x="30"/>
        <item x="35"/>
        <item x="36"/>
        <item x="37"/>
        <item x="38"/>
        <item x="39"/>
        <item x="41"/>
        <item x="49"/>
        <item x="519"/>
        <item x="51"/>
        <item x="528"/>
        <item x="47"/>
        <item x="527"/>
        <item x="46"/>
        <item x="533"/>
        <item x="572"/>
        <item x="82"/>
        <item x="81"/>
        <item x="76"/>
        <item x="77"/>
        <item x="78"/>
        <item x="79"/>
        <item x="80"/>
        <item x="549"/>
        <item x="91"/>
        <item x="96"/>
        <item x="97"/>
        <item x="99"/>
        <item x="556"/>
        <item x="100"/>
        <item x="220"/>
        <item x="559"/>
        <item x="108"/>
        <item x="110"/>
        <item x="111"/>
        <item x="113"/>
        <item x="114"/>
        <item x="115"/>
        <item x="118"/>
        <item x="119"/>
        <item x="126"/>
        <item x="128"/>
        <item x="117"/>
        <item x="122"/>
        <item x="131"/>
        <item x="134"/>
        <item x="147"/>
        <item x="148"/>
        <item x="150"/>
        <item x="151"/>
        <item x="520"/>
        <item x="521"/>
        <item x="522"/>
        <item x="156"/>
        <item x="523"/>
        <item x="157"/>
        <item x="524"/>
        <item x="158"/>
        <item x="160"/>
        <item x="161"/>
        <item x="162"/>
        <item x="138"/>
        <item x="255"/>
        <item x="581"/>
        <item x="174"/>
        <item x="181"/>
        <item x="182"/>
        <item x="191"/>
        <item x="193"/>
        <item x="184"/>
        <item x="185"/>
        <item x="299"/>
        <item x="386"/>
        <item x="195"/>
        <item x="196"/>
        <item x="197"/>
        <item x="198"/>
        <item x="199"/>
        <item x="206"/>
        <item x="207"/>
        <item x="548"/>
        <item x="213"/>
        <item x="555"/>
        <item x="215"/>
        <item x="216"/>
        <item x="222"/>
        <item x="229"/>
        <item x="232"/>
        <item x="233"/>
        <item x="235"/>
        <item x="237"/>
        <item x="238"/>
        <item x="239"/>
        <item x="244"/>
        <item x="246"/>
        <item x="240"/>
        <item x="241"/>
        <item x="251"/>
        <item x="562"/>
        <item x="254"/>
        <item x="266"/>
        <item x="267"/>
        <item x="525"/>
        <item x="268"/>
        <item x="258"/>
        <item x="260"/>
        <item x="279"/>
        <item x="280"/>
        <item x="281"/>
        <item x="282"/>
        <item x="286"/>
        <item x="287"/>
        <item x="296"/>
        <item x="297"/>
        <item x="298"/>
        <item x="309"/>
        <item x="306"/>
        <item x="300"/>
        <item x="314"/>
        <item x="315"/>
        <item x="321"/>
        <item x="322"/>
        <item x="557"/>
        <item x="325"/>
        <item x="326"/>
        <item x="333"/>
        <item x="336"/>
        <item x="337"/>
        <item x="339"/>
        <item x="340"/>
        <item x="341"/>
        <item x="347"/>
        <item x="342"/>
        <item x="344"/>
        <item x="345"/>
        <item x="352"/>
        <item x="355"/>
        <item x="356"/>
        <item x="357"/>
        <item x="360"/>
        <item x="364"/>
        <item x="564"/>
        <item x="526"/>
        <item x="371"/>
        <item x="372"/>
        <item x="378"/>
        <item x="382"/>
        <item x="383"/>
        <item x="384"/>
        <item x="385"/>
        <item x="387"/>
        <item x="405"/>
        <item x="406"/>
        <item x="409"/>
        <item x="558"/>
        <item x="410"/>
        <item x="414"/>
        <item x="416"/>
        <item x="417"/>
        <item x="420"/>
        <item x="421"/>
        <item x="422"/>
        <item x="423"/>
        <item x="424"/>
        <item x="425"/>
        <item x="426"/>
        <item x="428"/>
        <item x="429"/>
        <item x="434"/>
        <item x="587"/>
        <item x="561"/>
        <item x="437"/>
        <item x="40"/>
        <item x="68"/>
        <item x="159"/>
        <item x="194"/>
        <item x="248"/>
        <item x="245"/>
        <item x="302"/>
        <item x="349"/>
        <item x="393"/>
        <item x="399"/>
        <item x="400"/>
        <item x="435"/>
        <item x="103"/>
        <item x="23"/>
        <item x="90"/>
        <item x="373"/>
        <item x="412"/>
        <item x="413"/>
        <item x="3"/>
        <item x="14"/>
        <item x="33"/>
        <item x="560"/>
        <item x="44"/>
        <item x="45"/>
        <item x="48"/>
        <item x="50"/>
        <item x="52"/>
        <item x="53"/>
        <item x="54"/>
        <item x="56"/>
        <item x="58"/>
        <item x="59"/>
        <item x="60"/>
        <item x="61"/>
        <item x="62"/>
        <item x="63"/>
        <item x="64"/>
        <item x="65"/>
        <item x="66"/>
        <item x="69"/>
        <item x="70"/>
        <item x="74"/>
        <item x="83"/>
        <item x="84"/>
        <item x="85"/>
        <item x="89"/>
        <item x="92"/>
        <item x="93"/>
        <item x="94"/>
        <item x="95"/>
        <item x="101"/>
        <item x="112"/>
        <item x="116"/>
        <item x="121"/>
        <item x="123"/>
        <item x="129"/>
        <item x="132"/>
        <item x="133"/>
        <item x="135"/>
        <item x="136"/>
        <item x="137"/>
        <item x="140"/>
        <item x="141"/>
        <item x="142"/>
        <item x="143"/>
        <item x="144"/>
        <item x="145"/>
        <item x="146"/>
        <item x="149"/>
        <item x="152"/>
        <item x="153"/>
        <item x="154"/>
        <item x="155"/>
        <item x="163"/>
        <item x="164"/>
        <item x="166"/>
        <item x="167"/>
        <item x="168"/>
        <item x="169"/>
        <item x="170"/>
        <item x="172"/>
        <item x="173"/>
        <item x="175"/>
        <item x="187"/>
        <item x="192"/>
        <item x="201"/>
        <item x="202"/>
        <item x="205"/>
        <item x="209"/>
        <item x="210"/>
        <item x="212"/>
        <item x="217"/>
        <item x="218"/>
        <item x="219"/>
        <item x="223"/>
        <item x="228"/>
        <item x="230"/>
        <item x="231"/>
        <item x="242"/>
        <item x="243"/>
        <item x="247"/>
        <item x="252"/>
        <item x="253"/>
        <item x="256"/>
        <item x="257"/>
        <item x="259"/>
        <item x="263"/>
        <item x="264"/>
        <item x="265"/>
        <item x="269"/>
        <item x="270"/>
        <item x="271"/>
        <item x="272"/>
        <item x="273"/>
        <item x="288"/>
        <item x="289"/>
        <item x="303"/>
        <item x="304"/>
        <item x="305"/>
        <item x="307"/>
        <item x="312"/>
        <item x="317"/>
        <item x="318"/>
        <item x="320"/>
        <item x="551"/>
        <item x="323"/>
        <item x="324"/>
        <item x="331"/>
        <item x="334"/>
        <item x="335"/>
        <item x="346"/>
        <item x="348"/>
        <item x="353"/>
        <item x="354"/>
        <item x="358"/>
        <item x="361"/>
        <item x="362"/>
        <item x="363"/>
        <item x="365"/>
        <item x="367"/>
        <item x="377"/>
        <item x="388"/>
        <item x="390"/>
        <item x="391"/>
        <item x="392"/>
        <item x="394"/>
        <item x="395"/>
        <item x="396"/>
        <item x="543"/>
        <item x="402"/>
        <item x="403"/>
        <item x="552"/>
        <item x="407"/>
        <item x="408"/>
        <item x="415"/>
        <item x="418"/>
        <item x="419"/>
        <item x="431"/>
        <item x="432"/>
        <item x="433"/>
        <item x="438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7"/>
        <item x="458"/>
        <item x="459"/>
        <item x="460"/>
        <item x="461"/>
        <item x="462"/>
        <item x="464"/>
        <item x="465"/>
        <item x="466"/>
        <item x="467"/>
        <item x="468"/>
        <item x="470"/>
        <item x="471"/>
        <item x="472"/>
        <item x="474"/>
        <item x="475"/>
        <item x="476"/>
        <item x="479"/>
        <item x="481"/>
        <item x="482"/>
        <item x="483"/>
        <item x="484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2"/>
        <item x="513"/>
        <item x="514"/>
        <item x="515"/>
        <item x="516"/>
        <item x="517"/>
        <item x="518"/>
        <item x="529"/>
        <item x="530"/>
        <item x="531"/>
        <item x="532"/>
        <item x="535"/>
        <item x="546"/>
        <item x="550"/>
        <item x="55"/>
        <item x="107"/>
        <item x="127"/>
        <item x="250"/>
        <item x="275"/>
        <item x="276"/>
        <item x="277"/>
        <item x="278"/>
        <item x="368"/>
        <item x="369"/>
        <item x="370"/>
        <item x="374"/>
        <item x="534"/>
        <item x="436"/>
        <item x="452"/>
        <item x="453"/>
        <item x="454"/>
        <item x="455"/>
        <item x="456"/>
        <item x="511"/>
        <item x="43"/>
        <item x="189"/>
        <item x="313"/>
        <item x="427"/>
        <item x="536"/>
        <item x="537"/>
        <item x="538"/>
        <item x="539"/>
        <item x="540"/>
        <item x="541"/>
        <item x="542"/>
        <item x="544"/>
        <item x="545"/>
        <item x="125"/>
        <item x="86"/>
        <item x="87"/>
        <item x="98"/>
        <item x="109"/>
        <item x="139"/>
        <item x="179"/>
        <item x="186"/>
        <item x="188"/>
        <item x="190"/>
        <item x="200"/>
        <item x="204"/>
        <item x="208"/>
        <item x="214"/>
        <item x="261"/>
        <item x="262"/>
        <item x="283"/>
        <item x="290"/>
        <item x="295"/>
        <item x="301"/>
        <item x="311"/>
        <item x="316"/>
        <item x="389"/>
        <item x="398"/>
        <item x="401"/>
        <item x="463"/>
        <item x="469"/>
        <item x="473"/>
        <item x="477"/>
        <item x="478"/>
        <item x="480"/>
        <item x="485"/>
        <item x="486"/>
        <item x="487"/>
        <item x="553"/>
        <item x="554"/>
        <item x="563"/>
        <item x="565"/>
        <item x="566"/>
        <item x="567"/>
        <item x="568"/>
        <item x="569"/>
        <item x="570"/>
        <item x="571"/>
        <item x="573"/>
        <item x="574"/>
        <item x="575"/>
        <item x="576"/>
        <item x="577"/>
        <item x="578"/>
        <item x="579"/>
        <item x="580"/>
        <item x="582"/>
        <item x="583"/>
        <item x="584"/>
        <item x="585"/>
        <item x="586"/>
        <item x="588"/>
        <item t="default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axis="axisPage" subtotalTop="0" multipleItemSelectionAllowed="1" showAll="0" insertBlankRow="1">
      <items count="6">
        <item x="4"/>
        <item h="1" x="1"/>
        <item h="1" x="0"/>
        <item h="1" x="2"/>
        <item x="3"/>
        <item t="default"/>
      </items>
    </pivotField>
    <pivotField showAll="0" defaultSubtota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3">
    <field x="0"/>
    <field x="1"/>
    <field x="12"/>
  </rowFields>
  <rowItems count="79">
    <i>
      <x/>
    </i>
    <i r="1">
      <x v="2"/>
    </i>
    <i r="2">
      <x v="22"/>
    </i>
    <i r="2">
      <x v="306"/>
    </i>
    <i t="default" r="1">
      <x v="2"/>
    </i>
    <i t="blank" r="1">
      <x v="2"/>
    </i>
    <i r="1">
      <x v="8"/>
    </i>
    <i r="2">
      <x v="106"/>
    </i>
    <i r="2">
      <x v="290"/>
    </i>
    <i r="2">
      <x v="294"/>
    </i>
    <i r="2">
      <x v="296"/>
    </i>
    <i t="default" r="1">
      <x v="8"/>
    </i>
    <i t="blank" r="1">
      <x v="8"/>
    </i>
    <i r="1">
      <x v="9"/>
    </i>
    <i r="2">
      <x v="299"/>
    </i>
    <i r="2">
      <x v="301"/>
    </i>
    <i t="default" r="1">
      <x v="9"/>
    </i>
    <i t="blank" r="1">
      <x v="9"/>
    </i>
    <i r="1">
      <x v="10"/>
    </i>
    <i r="2">
      <x v="3"/>
    </i>
    <i r="2">
      <x v="4"/>
    </i>
    <i r="2">
      <x v="5"/>
    </i>
    <i t="default" r="1">
      <x v="10"/>
    </i>
    <i t="blank" r="1">
      <x v="10"/>
    </i>
    <i t="default">
      <x/>
    </i>
    <i t="blank">
      <x/>
    </i>
    <i>
      <x v="1"/>
    </i>
    <i r="1">
      <x v="6"/>
    </i>
    <i r="2">
      <x v="2"/>
    </i>
    <i r="2">
      <x v="139"/>
    </i>
    <i r="2">
      <x v="323"/>
    </i>
    <i r="2">
      <x v="324"/>
    </i>
    <i t="default" r="1">
      <x v="6"/>
    </i>
    <i t="blank" r="1">
      <x v="6"/>
    </i>
    <i r="1">
      <x v="13"/>
    </i>
    <i r="2">
      <x v="128"/>
    </i>
    <i r="2">
      <x v="130"/>
    </i>
    <i r="2">
      <x v="131"/>
    </i>
    <i r="2">
      <x v="132"/>
    </i>
    <i r="2">
      <x v="318"/>
    </i>
    <i t="default" r="1">
      <x v="13"/>
    </i>
    <i t="blank" r="1">
      <x v="13"/>
    </i>
    <i r="1">
      <x v="14"/>
    </i>
    <i r="2">
      <x v="17"/>
    </i>
    <i r="2">
      <x v="133"/>
    </i>
    <i r="2">
      <x v="134"/>
    </i>
    <i r="2">
      <x v="135"/>
    </i>
    <i r="2">
      <x v="137"/>
    </i>
    <i r="2">
      <x v="138"/>
    </i>
    <i r="2">
      <x v="319"/>
    </i>
    <i r="2">
      <x v="320"/>
    </i>
    <i r="2">
      <x v="321"/>
    </i>
    <i r="2">
      <x v="501"/>
    </i>
    <i t="default" r="1">
      <x v="14"/>
    </i>
    <i t="blank" r="1">
      <x v="14"/>
    </i>
    <i t="default">
      <x v="1"/>
    </i>
    <i t="blank">
      <x v="1"/>
    </i>
    <i>
      <x v="3"/>
    </i>
    <i r="1">
      <x/>
    </i>
    <i r="2">
      <x v="59"/>
    </i>
    <i t="default" r="1">
      <x/>
    </i>
    <i t="blank" r="1">
      <x/>
    </i>
    <i r="1">
      <x v="4"/>
    </i>
    <i r="2">
      <x v="15"/>
    </i>
    <i t="default" r="1">
      <x v="4"/>
    </i>
    <i t="blank" r="1">
      <x v="4"/>
    </i>
    <i r="1">
      <x v="10"/>
    </i>
    <i r="2">
      <x v="43"/>
    </i>
    <i r="2">
      <x v="44"/>
    </i>
    <i r="2">
      <x v="45"/>
    </i>
    <i t="default" r="1">
      <x v="10"/>
    </i>
    <i t="blank" r="1">
      <x v="10"/>
    </i>
    <i r="1">
      <x v="12"/>
    </i>
    <i r="2">
      <x v="124"/>
    </i>
    <i t="default" r="1">
      <x v="12"/>
    </i>
    <i t="blank" r="1">
      <x v="12"/>
    </i>
    <i t="default">
      <x v="3"/>
    </i>
    <i t="blank">
      <x v="3"/>
    </i>
    <i t="grand">
      <x/>
    </i>
  </rowItems>
  <colItems count="1">
    <i/>
  </colItems>
  <pageFields count="5">
    <pageField fld="6" hier="-1"/>
    <pageField fld="18" hier="-1"/>
    <pageField fld="10" hier="-1"/>
    <pageField fld="3" hier="-1"/>
    <pageField fld="8" hier="-1"/>
  </pageFields>
  <dataFields count="1">
    <dataField name="2024" fld="20" baseField="13" baseItem="1367"/>
  </dataFields>
  <formats count="137">
    <format dxfId="395">
      <pivotArea dataOnly="0" fieldPosition="0">
        <references count="1">
          <reference field="1" count="0" defaultSubtotal="1"/>
        </references>
      </pivotArea>
    </format>
    <format dxfId="394">
      <pivotArea dataOnly="0" fieldPosition="0">
        <references count="1">
          <reference field="1" count="0" defaultSubtotal="1"/>
        </references>
      </pivotArea>
    </format>
    <format dxfId="393">
      <pivotArea dataOnly="0" labelOnly="1" fieldPosition="0">
        <references count="1">
          <reference field="0" count="0"/>
        </references>
      </pivotArea>
    </format>
    <format dxfId="392">
      <pivotArea dataOnly="0" fieldPosition="0">
        <references count="1">
          <reference field="0" count="0" defaultSubtotal="1"/>
        </references>
      </pivotArea>
    </format>
    <format dxfId="391">
      <pivotArea dataOnly="0" fieldPosition="0">
        <references count="1">
          <reference field="0" count="0" defaultSubtotal="1"/>
        </references>
      </pivotArea>
    </format>
    <format dxfId="390">
      <pivotArea dataOnly="0" grandRow="1" fieldPosition="0"/>
    </format>
    <format dxfId="389">
      <pivotArea dataOnly="0" grandRow="1" fieldPosition="0"/>
    </format>
    <format dxfId="388">
      <pivotArea collapsedLevelsAreSubtotals="1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87">
      <pivotArea collapsedLevelsAreSubtotals="1" fieldPosition="0">
        <references count="2">
          <reference field="0" count="1" selected="0">
            <x v="0"/>
          </reference>
          <reference field="1" count="1" defaultSubtotal="1">
            <x v="2"/>
          </reference>
        </references>
      </pivotArea>
    </format>
    <format dxfId="386">
      <pivotArea collapsedLevelsAreSubtotals="1" fieldPosition="0">
        <references count="2">
          <reference field="0" count="1" selected="0">
            <x v="0"/>
          </reference>
          <reference field="1" count="1">
            <x v="8"/>
          </reference>
        </references>
      </pivotArea>
    </format>
    <format dxfId="385">
      <pivotArea collapsedLevelsAreSubtotals="1" fieldPosition="0">
        <references count="2">
          <reference field="0" count="1" selected="0">
            <x v="0"/>
          </reference>
          <reference field="1" count="1" defaultSubtotal="1">
            <x v="8"/>
          </reference>
        </references>
      </pivotArea>
    </format>
    <format dxfId="384">
      <pivotArea collapsedLevelsAreSubtotals="1" fieldPosition="0">
        <references count="2">
          <reference field="0" count="1" selected="0">
            <x v="0"/>
          </reference>
          <reference field="1" count="1">
            <x v="9"/>
          </reference>
        </references>
      </pivotArea>
    </format>
    <format dxfId="383">
      <pivotArea collapsedLevelsAreSubtotals="1" fieldPosition="0">
        <references count="2">
          <reference field="0" count="1" selected="0">
            <x v="0"/>
          </reference>
          <reference field="1" count="1" defaultSubtotal="1">
            <x v="9"/>
          </reference>
        </references>
      </pivotArea>
    </format>
    <format dxfId="382">
      <pivotArea collapsedLevelsAreSubtotals="1" fieldPosition="0">
        <references count="2">
          <reference field="0" count="1" selected="0">
            <x v="0"/>
          </reference>
          <reference field="1" count="1">
            <x v="10"/>
          </reference>
        </references>
      </pivotArea>
    </format>
    <format dxfId="381">
      <pivotArea collapsedLevelsAreSubtotals="1" fieldPosition="0">
        <references count="2">
          <reference field="0" count="1" selected="0">
            <x v="0"/>
          </reference>
          <reference field="1" count="1" defaultSubtotal="1">
            <x v="10"/>
          </reference>
        </references>
      </pivotArea>
    </format>
    <format dxfId="380">
      <pivotArea collapsedLevelsAreSubtotals="1" fieldPosition="0">
        <references count="1">
          <reference field="0" count="1" defaultSubtotal="1">
            <x v="0"/>
          </reference>
        </references>
      </pivotArea>
    </format>
    <format dxfId="379">
      <pivotArea collapsedLevelsAreSubtotals="1" fieldPosition="0">
        <references count="1">
          <reference field="0" count="1">
            <x v="1"/>
          </reference>
        </references>
      </pivotArea>
    </format>
    <format dxfId="378">
      <pivotArea collapsedLevelsAreSubtotals="1" fieldPosition="0">
        <references count="2">
          <reference field="0" count="1" selected="0">
            <x v="1"/>
          </reference>
          <reference field="1" count="1">
            <x v="5"/>
          </reference>
        </references>
      </pivotArea>
    </format>
    <format dxfId="377">
      <pivotArea collapsedLevelsAreSubtotals="1" fieldPosition="0">
        <references count="2">
          <reference field="0" count="1" selected="0">
            <x v="1"/>
          </reference>
          <reference field="1" count="1" defaultSubtotal="1">
            <x v="5"/>
          </reference>
        </references>
      </pivotArea>
    </format>
    <format dxfId="376">
      <pivotArea collapsedLevelsAreSubtotals="1" fieldPosition="0">
        <references count="2">
          <reference field="0" count="1" selected="0">
            <x v="1"/>
          </reference>
          <reference field="1" count="1">
            <x v="6"/>
          </reference>
        </references>
      </pivotArea>
    </format>
    <format dxfId="375">
      <pivotArea collapsedLevelsAreSubtotals="1" fieldPosition="0">
        <references count="2">
          <reference field="0" count="1" selected="0">
            <x v="1"/>
          </reference>
          <reference field="1" count="1" defaultSubtotal="1">
            <x v="6"/>
          </reference>
        </references>
      </pivotArea>
    </format>
    <format dxfId="374">
      <pivotArea collapsedLevelsAreSubtotals="1" fieldPosition="0">
        <references count="2">
          <reference field="0" count="1" selected="0">
            <x v="1"/>
          </reference>
          <reference field="1" count="1">
            <x v="13"/>
          </reference>
        </references>
      </pivotArea>
    </format>
    <format dxfId="373">
      <pivotArea collapsedLevelsAreSubtotals="1" fieldPosition="0">
        <references count="2">
          <reference field="0" count="1" selected="0">
            <x v="1"/>
          </reference>
          <reference field="1" count="1" defaultSubtotal="1">
            <x v="13"/>
          </reference>
        </references>
      </pivotArea>
    </format>
    <format dxfId="372">
      <pivotArea collapsedLevelsAreSubtotals="1" fieldPosition="0">
        <references count="2">
          <reference field="0" count="1" selected="0">
            <x v="1"/>
          </reference>
          <reference field="1" count="1">
            <x v="14"/>
          </reference>
        </references>
      </pivotArea>
    </format>
    <format dxfId="371">
      <pivotArea collapsedLevelsAreSubtotals="1" fieldPosition="0">
        <references count="2">
          <reference field="0" count="1" selected="0">
            <x v="1"/>
          </reference>
          <reference field="1" count="1" defaultSubtotal="1">
            <x v="14"/>
          </reference>
        </references>
      </pivotArea>
    </format>
    <format dxfId="370">
      <pivotArea collapsedLevelsAreSubtotals="1" fieldPosition="0">
        <references count="1">
          <reference field="0" count="1" defaultSubtotal="1">
            <x v="1"/>
          </reference>
        </references>
      </pivotArea>
    </format>
    <format dxfId="369">
      <pivotArea collapsedLevelsAreSubtotals="1" fieldPosition="0">
        <references count="1">
          <reference field="0" count="1">
            <x v="3"/>
          </reference>
        </references>
      </pivotArea>
    </format>
    <format dxfId="368">
      <pivotArea collapsedLevelsAreSubtotals="1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367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0"/>
          </reference>
        </references>
      </pivotArea>
    </format>
    <format dxfId="366">
      <pivotArea collapsedLevelsAreSubtotals="1" fieldPosition="0">
        <references count="2">
          <reference field="0" count="1" selected="0">
            <x v="3"/>
          </reference>
          <reference field="1" count="1">
            <x v="1"/>
          </reference>
        </references>
      </pivotArea>
    </format>
    <format dxfId="365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1"/>
          </reference>
        </references>
      </pivotArea>
    </format>
    <format dxfId="364">
      <pivotArea collapsedLevelsAreSubtotals="1" fieldPosition="0">
        <references count="2">
          <reference field="0" count="1" selected="0">
            <x v="3"/>
          </reference>
          <reference field="1" count="1">
            <x v="4"/>
          </reference>
        </references>
      </pivotArea>
    </format>
    <format dxfId="363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4"/>
          </reference>
        </references>
      </pivotArea>
    </format>
    <format dxfId="362">
      <pivotArea collapsedLevelsAreSubtotals="1" fieldPosition="0">
        <references count="2">
          <reference field="0" count="1" selected="0">
            <x v="3"/>
          </reference>
          <reference field="1" count="1">
            <x v="10"/>
          </reference>
        </references>
      </pivotArea>
    </format>
    <format dxfId="361">
      <pivotArea collapsedLevelsAreSubtotals="1" fieldPosition="0">
        <references count="3">
          <reference field="0" count="1" selected="0">
            <x v="3"/>
          </reference>
          <reference field="1" count="1" selected="0">
            <x v="10"/>
          </reference>
          <reference field="12" count="2">
            <x v="1"/>
            <x v="20"/>
          </reference>
        </references>
      </pivotArea>
    </format>
    <format dxfId="360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10"/>
          </reference>
        </references>
      </pivotArea>
    </format>
    <format dxfId="359">
      <pivotArea collapsedLevelsAreSubtotals="1" fieldPosition="0">
        <references count="2">
          <reference field="0" count="1" selected="0">
            <x v="3"/>
          </reference>
          <reference field="1" count="1">
            <x v="11"/>
          </reference>
        </references>
      </pivotArea>
    </format>
    <format dxfId="358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11"/>
          </reference>
        </references>
      </pivotArea>
    </format>
    <format dxfId="357">
      <pivotArea collapsedLevelsAreSubtotals="1" fieldPosition="0">
        <references count="2">
          <reference field="0" count="1" selected="0">
            <x v="3"/>
          </reference>
          <reference field="1" count="1">
            <x v="12"/>
          </reference>
        </references>
      </pivotArea>
    </format>
    <format dxfId="356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12"/>
          </reference>
        </references>
      </pivotArea>
    </format>
    <format dxfId="355">
      <pivotArea collapsedLevelsAreSubtotals="1" fieldPosition="0">
        <references count="1">
          <reference field="0" count="1" defaultSubtotal="1">
            <x v="3"/>
          </reference>
        </references>
      </pivotArea>
    </format>
    <format dxfId="354">
      <pivotArea collapsedLevelsAreSubtotals="1" fieldPosition="0">
        <references count="1">
          <reference field="0" count="1">
            <x v="4"/>
          </reference>
        </references>
      </pivotArea>
    </format>
    <format dxfId="353">
      <pivotArea collapsedLevelsAreSubtotals="1" fieldPosition="0">
        <references count="2">
          <reference field="0" count="1" selected="0">
            <x v="4"/>
          </reference>
          <reference field="1" count="1">
            <x v="7"/>
          </reference>
        </references>
      </pivotArea>
    </format>
    <format dxfId="352">
      <pivotArea collapsedLevelsAreSubtotals="1" fieldPosition="0">
        <references count="2">
          <reference field="0" count="1" selected="0">
            <x v="4"/>
          </reference>
          <reference field="1" count="1" defaultSubtotal="1">
            <x v="7"/>
          </reference>
        </references>
      </pivotArea>
    </format>
    <format dxfId="351">
      <pivotArea collapsedLevelsAreSubtotals="1" fieldPosition="0">
        <references count="1">
          <reference field="0" count="1" defaultSubtotal="1">
            <x v="4"/>
          </reference>
        </references>
      </pivotArea>
    </format>
    <format dxfId="350">
      <pivotArea grandRow="1" outline="0" collapsedLevelsAreSubtotals="1" fieldPosition="0"/>
    </format>
    <format dxfId="349">
      <pivotArea collapsedLevelsAreSubtotals="1" fieldPosition="0">
        <references count="1">
          <reference field="0" count="1" defaultSubtotal="1">
            <x v="4"/>
          </reference>
        </references>
      </pivotArea>
    </format>
    <format dxfId="348">
      <pivotArea outline="0" collapsedLevelsAreSubtotals="1" fieldPosition="0"/>
    </format>
    <format dxfId="347">
      <pivotArea dataOnly="0" labelOnly="1" fieldPosition="0">
        <references count="1">
          <reference field="0" count="4">
            <x v="0"/>
            <x v="1"/>
            <x v="3"/>
            <x v="4"/>
          </reference>
        </references>
      </pivotArea>
    </format>
    <format dxfId="346">
      <pivotArea dataOnly="0" labelOnly="1" fieldPosition="0">
        <references count="1">
          <reference field="0" count="4" defaultSubtotal="1">
            <x v="0"/>
            <x v="1"/>
            <x v="3"/>
            <x v="4"/>
          </reference>
        </references>
      </pivotArea>
    </format>
    <format dxfId="345">
      <pivotArea dataOnly="0" labelOnly="1" grandRow="1" outline="0" fieldPosition="0"/>
    </format>
    <format dxfId="344">
      <pivotArea dataOnly="0" labelOnly="1" fieldPosition="0">
        <references count="2">
          <reference field="0" count="1" selected="0">
            <x v="0"/>
          </reference>
          <reference field="1" count="4">
            <x v="2"/>
            <x v="8"/>
            <x v="9"/>
            <x v="10"/>
          </reference>
        </references>
      </pivotArea>
    </format>
    <format dxfId="343">
      <pivotArea dataOnly="0" labelOnly="1" fieldPosition="0">
        <references count="2">
          <reference field="0" count="1" selected="0">
            <x v="0"/>
          </reference>
          <reference field="1" count="4" defaultSubtotal="1">
            <x v="2"/>
            <x v="8"/>
            <x v="9"/>
            <x v="10"/>
          </reference>
        </references>
      </pivotArea>
    </format>
    <format dxfId="342">
      <pivotArea dataOnly="0" labelOnly="1" fieldPosition="0">
        <references count="2">
          <reference field="0" count="1" selected="0">
            <x v="1"/>
          </reference>
          <reference field="1" count="4">
            <x v="5"/>
            <x v="6"/>
            <x v="13"/>
            <x v="14"/>
          </reference>
        </references>
      </pivotArea>
    </format>
    <format dxfId="341">
      <pivotArea dataOnly="0" labelOnly="1" fieldPosition="0">
        <references count="2">
          <reference field="0" count="1" selected="0">
            <x v="1"/>
          </reference>
          <reference field="1" count="4" defaultSubtotal="1">
            <x v="5"/>
            <x v="6"/>
            <x v="13"/>
            <x v="14"/>
          </reference>
        </references>
      </pivotArea>
    </format>
    <format dxfId="340">
      <pivotArea dataOnly="0" labelOnly="1" fieldPosition="0">
        <references count="2">
          <reference field="0" count="1" selected="0">
            <x v="3"/>
          </reference>
          <reference field="1" count="6">
            <x v="0"/>
            <x v="1"/>
            <x v="4"/>
            <x v="10"/>
            <x v="11"/>
            <x v="12"/>
          </reference>
        </references>
      </pivotArea>
    </format>
    <format dxfId="339">
      <pivotArea dataOnly="0" labelOnly="1" fieldPosition="0">
        <references count="2">
          <reference field="0" count="1" selected="0">
            <x v="3"/>
          </reference>
          <reference field="1" count="6" defaultSubtotal="1">
            <x v="0"/>
            <x v="1"/>
            <x v="4"/>
            <x v="10"/>
            <x v="11"/>
            <x v="12"/>
          </reference>
        </references>
      </pivotArea>
    </format>
    <format dxfId="338">
      <pivotArea dataOnly="0" labelOnly="1" fieldPosition="0">
        <references count="2">
          <reference field="0" count="1" selected="0">
            <x v="4"/>
          </reference>
          <reference field="1" count="1">
            <x v="7"/>
          </reference>
        </references>
      </pivotArea>
    </format>
    <format dxfId="337">
      <pivotArea dataOnly="0" labelOnly="1" fieldPosition="0">
        <references count="2">
          <reference field="0" count="1" selected="0">
            <x v="4"/>
          </reference>
          <reference field="1" count="1" defaultSubtotal="1">
            <x v="7"/>
          </reference>
        </references>
      </pivotArea>
    </format>
    <format dxfId="336">
      <pivotArea dataOnly="0" labelOnly="1" fieldPosition="0">
        <references count="3">
          <reference field="0" count="1" selected="0">
            <x v="3"/>
          </reference>
          <reference field="1" count="1" selected="0">
            <x v="4"/>
          </reference>
          <reference field="12" count="1">
            <x v="21"/>
          </reference>
        </references>
      </pivotArea>
    </format>
    <format dxfId="335">
      <pivotArea dataOnly="0" labelOnly="1" fieldPosition="0">
        <references count="3">
          <reference field="0" count="1" selected="0">
            <x v="3"/>
          </reference>
          <reference field="1" count="1" selected="0">
            <x v="10"/>
          </reference>
          <reference field="12" count="2">
            <x v="1"/>
            <x v="20"/>
          </reference>
        </references>
      </pivotArea>
    </format>
    <format dxfId="334">
      <pivotArea type="origin" dataOnly="0" labelOnly="1" outline="0" fieldPosition="0"/>
    </format>
    <format dxfId="333">
      <pivotArea type="topRight" dataOnly="0" labelOnly="1" outline="0" fieldPosition="0"/>
    </format>
    <format dxfId="332">
      <pivotArea outline="0" collapsedLevelsAreSubtotals="1" fieldPosition="0"/>
    </format>
    <format dxfId="331">
      <pivotArea dataOnly="0" labelOnly="1" fieldPosition="0">
        <references count="1">
          <reference field="0" count="4">
            <x v="0"/>
            <x v="1"/>
            <x v="3"/>
            <x v="4"/>
          </reference>
        </references>
      </pivotArea>
    </format>
    <format dxfId="330">
      <pivotArea dataOnly="0" labelOnly="1" fieldPosition="0">
        <references count="1">
          <reference field="0" count="4" defaultSubtotal="1">
            <x v="0"/>
            <x v="1"/>
            <x v="3"/>
            <x v="4"/>
          </reference>
        </references>
      </pivotArea>
    </format>
    <format dxfId="329">
      <pivotArea dataOnly="0" labelOnly="1" grandRow="1" outline="0" fieldPosition="0"/>
    </format>
    <format dxfId="328">
      <pivotArea dataOnly="0" labelOnly="1" fieldPosition="0">
        <references count="2">
          <reference field="0" count="1" selected="0">
            <x v="0"/>
          </reference>
          <reference field="1" count="4">
            <x v="2"/>
            <x v="8"/>
            <x v="9"/>
            <x v="10"/>
          </reference>
        </references>
      </pivotArea>
    </format>
    <format dxfId="327">
      <pivotArea dataOnly="0" labelOnly="1" fieldPosition="0">
        <references count="2">
          <reference field="0" count="1" selected="0">
            <x v="0"/>
          </reference>
          <reference field="1" count="4" defaultSubtotal="1">
            <x v="2"/>
            <x v="8"/>
            <x v="9"/>
            <x v="10"/>
          </reference>
        </references>
      </pivotArea>
    </format>
    <format dxfId="326">
      <pivotArea dataOnly="0" labelOnly="1" fieldPosition="0">
        <references count="2">
          <reference field="0" count="1" selected="0">
            <x v="1"/>
          </reference>
          <reference field="1" count="4">
            <x v="5"/>
            <x v="6"/>
            <x v="13"/>
            <x v="14"/>
          </reference>
        </references>
      </pivotArea>
    </format>
    <format dxfId="325">
      <pivotArea dataOnly="0" labelOnly="1" fieldPosition="0">
        <references count="2">
          <reference field="0" count="1" selected="0">
            <x v="1"/>
          </reference>
          <reference field="1" count="4" defaultSubtotal="1">
            <x v="5"/>
            <x v="6"/>
            <x v="13"/>
            <x v="14"/>
          </reference>
        </references>
      </pivotArea>
    </format>
    <format dxfId="324">
      <pivotArea dataOnly="0" labelOnly="1" fieldPosition="0">
        <references count="2">
          <reference field="0" count="1" selected="0">
            <x v="3"/>
          </reference>
          <reference field="1" count="6">
            <x v="0"/>
            <x v="1"/>
            <x v="4"/>
            <x v="10"/>
            <x v="11"/>
            <x v="12"/>
          </reference>
        </references>
      </pivotArea>
    </format>
    <format dxfId="323">
      <pivotArea dataOnly="0" labelOnly="1" fieldPosition="0">
        <references count="2">
          <reference field="0" count="1" selected="0">
            <x v="3"/>
          </reference>
          <reference field="1" count="6" defaultSubtotal="1">
            <x v="0"/>
            <x v="1"/>
            <x v="4"/>
            <x v="10"/>
            <x v="11"/>
            <x v="12"/>
          </reference>
        </references>
      </pivotArea>
    </format>
    <format dxfId="322">
      <pivotArea dataOnly="0" labelOnly="1" fieldPosition="0">
        <references count="2">
          <reference field="0" count="1" selected="0">
            <x v="4"/>
          </reference>
          <reference field="1" count="1">
            <x v="7"/>
          </reference>
        </references>
      </pivotArea>
    </format>
    <format dxfId="321">
      <pivotArea dataOnly="0" labelOnly="1" fieldPosition="0">
        <references count="2">
          <reference field="0" count="1" selected="0">
            <x v="4"/>
          </reference>
          <reference field="1" count="1" defaultSubtotal="1">
            <x v="7"/>
          </reference>
        </references>
      </pivotArea>
    </format>
    <format dxfId="320">
      <pivotArea dataOnly="0" labelOnly="1" fieldPosition="0">
        <references count="3">
          <reference field="0" count="1" selected="0">
            <x v="3"/>
          </reference>
          <reference field="1" count="1" selected="0">
            <x v="4"/>
          </reference>
          <reference field="12" count="1">
            <x v="21"/>
          </reference>
        </references>
      </pivotArea>
    </format>
    <format dxfId="319">
      <pivotArea dataOnly="0" labelOnly="1" fieldPosition="0">
        <references count="3">
          <reference field="0" count="1" selected="0">
            <x v="3"/>
          </reference>
          <reference field="1" count="1" selected="0">
            <x v="10"/>
          </reference>
          <reference field="12" count="2">
            <x v="1"/>
            <x v="20"/>
          </reference>
        </references>
      </pivotArea>
    </format>
    <format dxfId="318">
      <pivotArea collapsedLevelsAreSubtotals="1" fieldPosition="0">
        <references count="2">
          <reference field="0" count="1" selected="0">
            <x v="0"/>
          </reference>
          <reference field="1" count="1" defaultSubtotal="1">
            <x v="2"/>
          </reference>
        </references>
      </pivotArea>
    </format>
    <format dxfId="317">
      <pivotArea collapsedLevelsAreSubtotals="1" fieldPosition="0">
        <references count="2">
          <reference field="0" count="1" selected="0">
            <x v="0"/>
          </reference>
          <reference field="1" count="1" defaultSubtotal="1">
            <x v="8"/>
          </reference>
        </references>
      </pivotArea>
    </format>
    <format dxfId="316">
      <pivotArea collapsedLevelsAreSubtotals="1" fieldPosition="0">
        <references count="2">
          <reference field="0" count="1" selected="0">
            <x v="0"/>
          </reference>
          <reference field="1" count="1" defaultSubtotal="1">
            <x v="9"/>
          </reference>
        </references>
      </pivotArea>
    </format>
    <format dxfId="315">
      <pivotArea collapsedLevelsAreSubtotals="1" fieldPosition="0">
        <references count="1">
          <reference field="0" count="1" defaultSubtotal="1">
            <x v="0"/>
          </reference>
        </references>
      </pivotArea>
    </format>
    <format dxfId="314">
      <pivotArea collapsedLevelsAreSubtotals="1" fieldPosition="0">
        <references count="2">
          <reference field="0" count="1" selected="0">
            <x v="1"/>
          </reference>
          <reference field="1" count="1" defaultSubtotal="1">
            <x v="5"/>
          </reference>
        </references>
      </pivotArea>
    </format>
    <format dxfId="313">
      <pivotArea collapsedLevelsAreSubtotals="1" fieldPosition="0">
        <references count="2">
          <reference field="0" count="1" selected="0">
            <x v="1"/>
          </reference>
          <reference field="1" count="1" defaultSubtotal="1">
            <x v="6"/>
          </reference>
        </references>
      </pivotArea>
    </format>
    <format dxfId="312">
      <pivotArea collapsedLevelsAreSubtotals="1" fieldPosition="0">
        <references count="1">
          <reference field="0" count="1" defaultSubtotal="1">
            <x v="1"/>
          </reference>
        </references>
      </pivotArea>
    </format>
    <format dxfId="311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1"/>
          </reference>
        </references>
      </pivotArea>
    </format>
    <format dxfId="310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4"/>
          </reference>
        </references>
      </pivotArea>
    </format>
    <format dxfId="309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10"/>
          </reference>
        </references>
      </pivotArea>
    </format>
    <format dxfId="308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11"/>
          </reference>
        </references>
      </pivotArea>
    </format>
    <format dxfId="307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12"/>
          </reference>
        </references>
      </pivotArea>
    </format>
    <format dxfId="306">
      <pivotArea collapsedLevelsAreSubtotals="1" fieldPosition="0">
        <references count="1">
          <reference field="0" count="1" defaultSubtotal="1">
            <x v="3"/>
          </reference>
        </references>
      </pivotArea>
    </format>
    <format dxfId="305">
      <pivotArea collapsedLevelsAreSubtotals="1" fieldPosition="0">
        <references count="1">
          <reference field="0" count="1" defaultSubtotal="1">
            <x v="4"/>
          </reference>
        </references>
      </pivotArea>
    </format>
    <format dxfId="304">
      <pivotArea grandRow="1" outline="0" collapsedLevelsAreSubtotals="1" fieldPosition="0"/>
    </format>
    <format dxfId="303">
      <pivotArea collapsedLevelsAreSubtotals="1" fieldPosition="0">
        <references count="2">
          <reference field="0" count="1" selected="0">
            <x v="0"/>
          </reference>
          <reference field="1" count="1" defaultSubtotal="1">
            <x v="2"/>
          </reference>
        </references>
      </pivotArea>
    </format>
    <format dxfId="302">
      <pivotArea collapsedLevelsAreSubtotals="1" fieldPosition="0">
        <references count="2">
          <reference field="0" count="1" selected="0">
            <x v="0"/>
          </reference>
          <reference field="1" count="1" defaultSubtotal="1">
            <x v="8"/>
          </reference>
        </references>
      </pivotArea>
    </format>
    <format dxfId="301">
      <pivotArea collapsedLevelsAreSubtotals="1" fieldPosition="0">
        <references count="2">
          <reference field="0" count="1" selected="0">
            <x v="0"/>
          </reference>
          <reference field="1" count="1" defaultSubtotal="1">
            <x v="9"/>
          </reference>
        </references>
      </pivotArea>
    </format>
    <format dxfId="300">
      <pivotArea collapsedLevelsAreSubtotals="1" fieldPosition="0">
        <references count="2">
          <reference field="0" count="1" selected="0">
            <x v="0"/>
          </reference>
          <reference field="1" count="1" defaultSubtotal="1">
            <x v="10"/>
          </reference>
        </references>
      </pivotArea>
    </format>
    <format dxfId="299">
      <pivotArea collapsedLevelsAreSubtotals="1" fieldPosition="0">
        <references count="2">
          <reference field="0" count="1" selected="0">
            <x v="1"/>
          </reference>
          <reference field="1" count="1" defaultSubtotal="1">
            <x v="5"/>
          </reference>
        </references>
      </pivotArea>
    </format>
    <format dxfId="298">
      <pivotArea collapsedLevelsAreSubtotals="1" fieldPosition="0">
        <references count="2">
          <reference field="0" count="1" selected="0">
            <x v="1"/>
          </reference>
          <reference field="1" count="1" defaultSubtotal="1">
            <x v="6"/>
          </reference>
        </references>
      </pivotArea>
    </format>
    <format dxfId="297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1"/>
          </reference>
        </references>
      </pivotArea>
    </format>
    <format dxfId="296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4"/>
          </reference>
        </references>
      </pivotArea>
    </format>
    <format dxfId="295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10"/>
          </reference>
        </references>
      </pivotArea>
    </format>
    <format dxfId="294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11"/>
          </reference>
        </references>
      </pivotArea>
    </format>
    <format dxfId="293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12"/>
          </reference>
        </references>
      </pivotArea>
    </format>
    <format dxfId="292">
      <pivotArea collapsedLevelsAreSubtotals="1" fieldPosition="0">
        <references count="2">
          <reference field="0" count="1" selected="0">
            <x v="1"/>
          </reference>
          <reference field="1" count="1" defaultSubtotal="1">
            <x v="13"/>
          </reference>
        </references>
      </pivotArea>
    </format>
    <format dxfId="291">
      <pivotArea collapsedLevelsAreSubtotals="1" fieldPosition="0">
        <references count="2">
          <reference field="0" count="1" selected="0">
            <x v="1"/>
          </reference>
          <reference field="1" count="1" defaultSubtotal="1">
            <x v="14"/>
          </reference>
        </references>
      </pivotArea>
    </format>
    <format dxfId="290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0"/>
          </reference>
        </references>
      </pivotArea>
    </format>
    <format dxfId="289">
      <pivotArea dataOnly="0" labelOnly="1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88">
      <pivotArea dataOnly="0" labelOnly="1" fieldPosition="0">
        <references count="2">
          <reference field="0" count="1" selected="0">
            <x v="0"/>
          </reference>
          <reference field="1" count="1">
            <x v="8"/>
          </reference>
        </references>
      </pivotArea>
    </format>
    <format dxfId="287">
      <pivotArea dataOnly="0" labelOnly="1" fieldPosition="0">
        <references count="2">
          <reference field="0" count="1" selected="0">
            <x v="0"/>
          </reference>
          <reference field="1" count="1">
            <x v="9"/>
          </reference>
        </references>
      </pivotArea>
    </format>
    <format dxfId="286">
      <pivotArea dataOnly="0" labelOnly="1" fieldPosition="0">
        <references count="2">
          <reference field="0" count="1" selected="0">
            <x v="0"/>
          </reference>
          <reference field="1" count="1">
            <x v="10"/>
          </reference>
        </references>
      </pivotArea>
    </format>
    <format dxfId="285">
      <pivotArea dataOnly="0" labelOnly="1" fieldPosition="0">
        <references count="2">
          <reference field="0" count="1" selected="0">
            <x v="1"/>
          </reference>
          <reference field="1" count="1">
            <x v="5"/>
          </reference>
        </references>
      </pivotArea>
    </format>
    <format dxfId="284">
      <pivotArea dataOnly="0" labelOnly="1" fieldPosition="0">
        <references count="2">
          <reference field="0" count="1" selected="0">
            <x v="1"/>
          </reference>
          <reference field="1" count="1">
            <x v="6"/>
          </reference>
        </references>
      </pivotArea>
    </format>
    <format dxfId="283">
      <pivotArea dataOnly="0" labelOnly="1" fieldPosition="0">
        <references count="2">
          <reference field="0" count="1" selected="0">
            <x v="1"/>
          </reference>
          <reference field="1" count="1">
            <x v="13"/>
          </reference>
        </references>
      </pivotArea>
    </format>
    <format dxfId="282">
      <pivotArea dataOnly="0" labelOnly="1" fieldPosition="0">
        <references count="2">
          <reference field="0" count="1" selected="0">
            <x v="1"/>
          </reference>
          <reference field="1" count="1">
            <x v="14"/>
          </reference>
        </references>
      </pivotArea>
    </format>
    <format dxfId="281">
      <pivotArea dataOnly="0" labelOnly="1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280">
      <pivotArea dataOnly="0" labelOnly="1" fieldPosition="0">
        <references count="2">
          <reference field="0" count="1" selected="0">
            <x v="3"/>
          </reference>
          <reference field="1" count="1">
            <x v="1"/>
          </reference>
        </references>
      </pivotArea>
    </format>
    <format dxfId="279">
      <pivotArea dataOnly="0" labelOnly="1" fieldPosition="0">
        <references count="2">
          <reference field="0" count="1" selected="0">
            <x v="3"/>
          </reference>
          <reference field="1" count="1">
            <x v="4"/>
          </reference>
        </references>
      </pivotArea>
    </format>
    <format dxfId="278">
      <pivotArea dataOnly="0" labelOnly="1" fieldPosition="0">
        <references count="2">
          <reference field="0" count="1" selected="0">
            <x v="3"/>
          </reference>
          <reference field="1" count="1">
            <x v="10"/>
          </reference>
        </references>
      </pivotArea>
    </format>
    <format dxfId="277">
      <pivotArea dataOnly="0" labelOnly="1" fieldPosition="0">
        <references count="2">
          <reference field="0" count="1" selected="0">
            <x v="3"/>
          </reference>
          <reference field="1" count="1">
            <x v="11"/>
          </reference>
        </references>
      </pivotArea>
    </format>
    <format dxfId="276">
      <pivotArea dataOnly="0" labelOnly="1" fieldPosition="0">
        <references count="1">
          <reference field="1" count="0"/>
        </references>
      </pivotArea>
    </format>
    <format dxfId="275">
      <pivotArea type="origin" dataOnly="0" labelOnly="1" outline="0" fieldPosition="0"/>
    </format>
    <format dxfId="274">
      <pivotArea dataOnly="0" labelOnly="1" fieldPosition="0">
        <references count="1">
          <reference field="0" count="4">
            <x v="0"/>
            <x v="1"/>
            <x v="3"/>
            <x v="4"/>
          </reference>
        </references>
      </pivotArea>
    </format>
    <format dxfId="273">
      <pivotArea dataOnly="0" labelOnly="1" fieldPosition="0">
        <references count="1">
          <reference field="0" count="4" defaultSubtotal="1">
            <x v="0"/>
            <x v="1"/>
            <x v="3"/>
            <x v="4"/>
          </reference>
        </references>
      </pivotArea>
    </format>
    <format dxfId="272">
      <pivotArea dataOnly="0" labelOnly="1" grandRow="1" outline="0" fieldPosition="0"/>
    </format>
    <format dxfId="271">
      <pivotArea dataOnly="0" labelOnly="1" fieldPosition="0">
        <references count="2">
          <reference field="0" count="1" selected="0">
            <x v="0"/>
          </reference>
          <reference field="1" count="4">
            <x v="2"/>
            <x v="8"/>
            <x v="9"/>
            <x v="10"/>
          </reference>
        </references>
      </pivotArea>
    </format>
    <format dxfId="270">
      <pivotArea dataOnly="0" labelOnly="1" fieldPosition="0">
        <references count="2">
          <reference field="0" count="1" selected="0">
            <x v="0"/>
          </reference>
          <reference field="1" count="4" defaultSubtotal="1">
            <x v="2"/>
            <x v="8"/>
            <x v="9"/>
            <x v="10"/>
          </reference>
        </references>
      </pivotArea>
    </format>
    <format dxfId="269">
      <pivotArea dataOnly="0" labelOnly="1" fieldPosition="0">
        <references count="2">
          <reference field="0" count="1" selected="0">
            <x v="1"/>
          </reference>
          <reference field="1" count="4">
            <x v="5"/>
            <x v="6"/>
            <x v="13"/>
            <x v="14"/>
          </reference>
        </references>
      </pivotArea>
    </format>
    <format dxfId="268">
      <pivotArea dataOnly="0" labelOnly="1" fieldPosition="0">
        <references count="2">
          <reference field="0" count="1" selected="0">
            <x v="1"/>
          </reference>
          <reference field="1" count="4" defaultSubtotal="1">
            <x v="5"/>
            <x v="6"/>
            <x v="13"/>
            <x v="14"/>
          </reference>
        </references>
      </pivotArea>
    </format>
    <format dxfId="267">
      <pivotArea dataOnly="0" labelOnly="1" fieldPosition="0">
        <references count="2">
          <reference field="0" count="1" selected="0">
            <x v="3"/>
          </reference>
          <reference field="1" count="6">
            <x v="0"/>
            <x v="1"/>
            <x v="4"/>
            <x v="10"/>
            <x v="11"/>
            <x v="12"/>
          </reference>
        </references>
      </pivotArea>
    </format>
    <format dxfId="266">
      <pivotArea dataOnly="0" labelOnly="1" fieldPosition="0">
        <references count="2">
          <reference field="0" count="1" selected="0">
            <x v="3"/>
          </reference>
          <reference field="1" count="6" defaultSubtotal="1">
            <x v="0"/>
            <x v="1"/>
            <x v="4"/>
            <x v="10"/>
            <x v="11"/>
            <x v="12"/>
          </reference>
        </references>
      </pivotArea>
    </format>
    <format dxfId="265">
      <pivotArea dataOnly="0" labelOnly="1" fieldPosition="0">
        <references count="2">
          <reference field="0" count="1" selected="0">
            <x v="4"/>
          </reference>
          <reference field="1" count="1">
            <x v="7"/>
          </reference>
        </references>
      </pivotArea>
    </format>
    <format dxfId="264">
      <pivotArea dataOnly="0" labelOnly="1" fieldPosition="0">
        <references count="2">
          <reference field="0" count="1" selected="0">
            <x v="4"/>
          </reference>
          <reference field="1" count="1" defaultSubtotal="1">
            <x v="7"/>
          </reference>
        </references>
      </pivotArea>
    </format>
    <format dxfId="263">
      <pivotArea dataOnly="0" labelOnly="1" fieldPosition="0">
        <references count="3">
          <reference field="0" count="1" selected="0">
            <x v="3"/>
          </reference>
          <reference field="1" count="1" selected="0">
            <x v="4"/>
          </reference>
          <reference field="12" count="1">
            <x v="21"/>
          </reference>
        </references>
      </pivotArea>
    </format>
    <format dxfId="262">
      <pivotArea dataOnly="0" labelOnly="1" fieldPosition="0">
        <references count="3">
          <reference field="0" count="1" selected="0">
            <x v="3"/>
          </reference>
          <reference field="1" count="1" selected="0">
            <x v="10"/>
          </reference>
          <reference field="12" count="2">
            <x v="1"/>
            <x v="20"/>
          </reference>
        </references>
      </pivotArea>
    </format>
    <format dxfId="26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6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59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grandTotalCaption="Total Capital Budget" missingCaption="0" updatedVersion="6" minRefreshableVersion="3" showDrill="0" itemPrintTitles="1" createdVersion="4" indent="0" showHeaders="0" outline="1" outlineData="1" gridDropZones="1" multipleFieldFilters="0">
  <location ref="A11:B67" firstHeaderRow="2" firstDataRow="2" firstDataCol="1" rowPageCount="5" colPageCount="1"/>
  <pivotFields count="34">
    <pivotField axis="axisRow" subtotalCaption="Total ?" subtotalTop="0" showAll="0" insertBlankRow="1">
      <items count="6">
        <item x="0"/>
        <item x="2"/>
        <item x="4"/>
        <item x="1"/>
        <item x="3"/>
        <item t="default"/>
      </items>
    </pivotField>
    <pivotField axis="axisRow" subtotalCaption="Total ?" subtotalTop="0" showAll="0" insertBlankRow="1">
      <items count="16">
        <item x="11"/>
        <item x="8"/>
        <item x="7"/>
        <item x="9"/>
        <item x="3"/>
        <item x="5"/>
        <item x="13"/>
        <item x="14"/>
        <item x="0"/>
        <item x="6"/>
        <item x="4"/>
        <item x="1"/>
        <item x="2"/>
        <item x="12"/>
        <item x="10"/>
        <item t="default"/>
      </items>
    </pivotField>
    <pivotField showAll="0" defaultSubtotal="0"/>
    <pivotField axis="axisPage" multipleItemSelectionAllowed="1" showAll="0" defaultSubtotal="0">
      <items count="6">
        <item h="1" x="4"/>
        <item h="1" x="5"/>
        <item x="1"/>
        <item x="2"/>
        <item x="0"/>
        <item h="1" x="3"/>
      </items>
    </pivotField>
    <pivotField showAll="0" defaultSubtotal="0"/>
    <pivotField showAll="0" defaultSubtotal="0"/>
    <pivotField axis="axisPage" subtotalTop="0" multipleItemSelectionAllowed="1" showAll="0" insertBlankRow="1">
      <items count="13">
        <item h="1" x="0"/>
        <item h="1" x="1"/>
        <item h="1" x="2"/>
        <item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ubtotalTop="0" multipleItemSelectionAllowed="1" showAll="0" insertBlankRow="1"/>
    <pivotField axis="axisPage" subtotalTop="0" multipleItemSelectionAllowed="1" showAll="0" insertBlankRow="1">
      <items count="8">
        <item x="1"/>
        <item h="1" x="2"/>
        <item h="1" x="3"/>
        <item h="1" x="4"/>
        <item h="1" x="5"/>
        <item x="6"/>
        <item h="1" x="0"/>
        <item t="default"/>
      </items>
    </pivotField>
    <pivotField showAll="0" defaultSubtotal="0"/>
    <pivotField axis="axisPage" multipleItemSelectionAllowed="1" showAll="0" defaultSubtotal="0">
      <items count="3">
        <item x="0"/>
        <item h="1" x="1"/>
        <item x="2"/>
      </items>
    </pivotField>
    <pivotField subtotalTop="0" showAll="0" insertBlankRow="1"/>
    <pivotField axis="axisRow" subtotalTop="0" showAll="0" insertBlankRow="1">
      <items count="591">
        <item x="375"/>
        <item x="6"/>
        <item x="130"/>
        <item x="73"/>
        <item x="71"/>
        <item x="72"/>
        <item x="178"/>
        <item x="176"/>
        <item x="57"/>
        <item x="589"/>
        <item x="0"/>
        <item x="1"/>
        <item x="2"/>
        <item x="75"/>
        <item x="180"/>
        <item x="102"/>
        <item x="224"/>
        <item x="120"/>
        <item x="236"/>
        <item x="249"/>
        <item x="7"/>
        <item x="5"/>
        <item x="67"/>
        <item x="171"/>
        <item x="285"/>
        <item x="294"/>
        <item x="332"/>
        <item x="351"/>
        <item x="32"/>
        <item x="8"/>
        <item x="165"/>
        <item x="274"/>
        <item x="177"/>
        <item x="293"/>
        <item x="291"/>
        <item x="292"/>
        <item x="308"/>
        <item x="31"/>
        <item x="211"/>
        <item x="319"/>
        <item x="4"/>
        <item x="221"/>
        <item x="327"/>
        <item x="104"/>
        <item x="105"/>
        <item x="106"/>
        <item x="225"/>
        <item x="226"/>
        <item x="227"/>
        <item x="328"/>
        <item x="329"/>
        <item x="330"/>
        <item x="234"/>
        <item x="338"/>
        <item x="343"/>
        <item x="350"/>
        <item x="20"/>
        <item x="21"/>
        <item x="22"/>
        <item x="88"/>
        <item x="284"/>
        <item x="547"/>
        <item x="203"/>
        <item x="183"/>
        <item x="310"/>
        <item x="397"/>
        <item x="366"/>
        <item x="376"/>
        <item x="381"/>
        <item x="379"/>
        <item x="380"/>
        <item x="404"/>
        <item x="411"/>
        <item x="439"/>
        <item x="16"/>
        <item x="18"/>
        <item x="25"/>
        <item x="27"/>
        <item x="28"/>
        <item x="34"/>
        <item x="42"/>
        <item x="124"/>
        <item x="359"/>
        <item x="430"/>
        <item x="9"/>
        <item x="10"/>
        <item x="11"/>
        <item x="12"/>
        <item x="13"/>
        <item x="15"/>
        <item x="17"/>
        <item x="19"/>
        <item x="24"/>
        <item x="26"/>
        <item x="29"/>
        <item x="30"/>
        <item x="35"/>
        <item x="36"/>
        <item x="37"/>
        <item x="38"/>
        <item x="39"/>
        <item x="41"/>
        <item x="49"/>
        <item x="519"/>
        <item x="51"/>
        <item x="528"/>
        <item x="47"/>
        <item x="527"/>
        <item x="46"/>
        <item x="533"/>
        <item x="572"/>
        <item x="82"/>
        <item x="81"/>
        <item x="76"/>
        <item x="77"/>
        <item x="78"/>
        <item x="79"/>
        <item x="80"/>
        <item x="549"/>
        <item x="91"/>
        <item x="96"/>
        <item x="97"/>
        <item x="99"/>
        <item x="556"/>
        <item x="100"/>
        <item x="220"/>
        <item x="559"/>
        <item x="108"/>
        <item x="110"/>
        <item x="111"/>
        <item x="113"/>
        <item x="114"/>
        <item x="115"/>
        <item x="118"/>
        <item x="119"/>
        <item x="126"/>
        <item x="128"/>
        <item x="117"/>
        <item x="122"/>
        <item x="131"/>
        <item x="134"/>
        <item x="147"/>
        <item x="148"/>
        <item x="150"/>
        <item x="151"/>
        <item x="520"/>
        <item x="521"/>
        <item x="522"/>
        <item x="156"/>
        <item x="523"/>
        <item x="157"/>
        <item x="524"/>
        <item x="158"/>
        <item x="160"/>
        <item x="161"/>
        <item x="162"/>
        <item x="138"/>
        <item x="255"/>
        <item x="581"/>
        <item x="174"/>
        <item x="181"/>
        <item x="182"/>
        <item x="191"/>
        <item x="193"/>
        <item x="184"/>
        <item x="185"/>
        <item x="299"/>
        <item x="386"/>
        <item x="195"/>
        <item x="196"/>
        <item x="197"/>
        <item x="198"/>
        <item x="199"/>
        <item x="206"/>
        <item x="207"/>
        <item x="548"/>
        <item x="213"/>
        <item x="555"/>
        <item x="215"/>
        <item x="216"/>
        <item x="222"/>
        <item x="229"/>
        <item x="232"/>
        <item x="233"/>
        <item x="235"/>
        <item x="237"/>
        <item x="238"/>
        <item x="239"/>
        <item x="244"/>
        <item x="246"/>
        <item x="240"/>
        <item x="241"/>
        <item x="251"/>
        <item x="562"/>
        <item x="254"/>
        <item x="266"/>
        <item x="267"/>
        <item x="525"/>
        <item x="268"/>
        <item x="258"/>
        <item x="260"/>
        <item x="279"/>
        <item x="280"/>
        <item x="281"/>
        <item x="282"/>
        <item x="286"/>
        <item x="287"/>
        <item x="296"/>
        <item x="297"/>
        <item x="298"/>
        <item x="309"/>
        <item x="306"/>
        <item x="300"/>
        <item x="314"/>
        <item x="315"/>
        <item x="321"/>
        <item x="322"/>
        <item x="557"/>
        <item x="325"/>
        <item x="326"/>
        <item x="333"/>
        <item x="336"/>
        <item x="337"/>
        <item x="339"/>
        <item x="340"/>
        <item x="341"/>
        <item x="347"/>
        <item x="342"/>
        <item x="344"/>
        <item x="345"/>
        <item x="352"/>
        <item x="355"/>
        <item x="356"/>
        <item x="357"/>
        <item x="360"/>
        <item x="364"/>
        <item x="564"/>
        <item x="526"/>
        <item x="371"/>
        <item x="372"/>
        <item x="378"/>
        <item x="382"/>
        <item x="383"/>
        <item x="384"/>
        <item x="385"/>
        <item x="387"/>
        <item x="405"/>
        <item x="406"/>
        <item x="409"/>
        <item x="558"/>
        <item x="410"/>
        <item x="414"/>
        <item x="416"/>
        <item x="417"/>
        <item x="420"/>
        <item x="421"/>
        <item x="422"/>
        <item x="423"/>
        <item x="424"/>
        <item x="425"/>
        <item x="426"/>
        <item x="428"/>
        <item x="429"/>
        <item x="434"/>
        <item x="587"/>
        <item x="561"/>
        <item x="437"/>
        <item x="40"/>
        <item x="68"/>
        <item x="159"/>
        <item x="194"/>
        <item x="248"/>
        <item x="245"/>
        <item x="302"/>
        <item x="349"/>
        <item x="393"/>
        <item x="399"/>
        <item x="400"/>
        <item x="435"/>
        <item x="103"/>
        <item x="23"/>
        <item x="90"/>
        <item x="373"/>
        <item x="412"/>
        <item x="413"/>
        <item x="3"/>
        <item x="14"/>
        <item x="33"/>
        <item x="560"/>
        <item x="44"/>
        <item x="45"/>
        <item x="48"/>
        <item x="50"/>
        <item x="52"/>
        <item x="53"/>
        <item x="54"/>
        <item x="56"/>
        <item x="58"/>
        <item x="59"/>
        <item x="60"/>
        <item x="61"/>
        <item x="62"/>
        <item x="63"/>
        <item x="64"/>
        <item x="65"/>
        <item x="66"/>
        <item x="69"/>
        <item x="70"/>
        <item x="74"/>
        <item x="83"/>
        <item x="84"/>
        <item x="85"/>
        <item x="89"/>
        <item x="92"/>
        <item x="93"/>
        <item x="94"/>
        <item x="95"/>
        <item x="101"/>
        <item x="112"/>
        <item x="116"/>
        <item x="121"/>
        <item x="123"/>
        <item x="129"/>
        <item x="132"/>
        <item x="133"/>
        <item x="135"/>
        <item x="136"/>
        <item x="137"/>
        <item x="140"/>
        <item x="141"/>
        <item x="142"/>
        <item x="143"/>
        <item x="144"/>
        <item x="145"/>
        <item x="146"/>
        <item x="149"/>
        <item x="152"/>
        <item x="153"/>
        <item x="154"/>
        <item x="155"/>
        <item x="163"/>
        <item x="164"/>
        <item x="166"/>
        <item x="167"/>
        <item x="168"/>
        <item x="169"/>
        <item x="170"/>
        <item x="172"/>
        <item x="173"/>
        <item x="175"/>
        <item x="187"/>
        <item x="192"/>
        <item x="201"/>
        <item x="202"/>
        <item x="205"/>
        <item x="209"/>
        <item x="210"/>
        <item x="212"/>
        <item x="217"/>
        <item x="218"/>
        <item x="219"/>
        <item x="223"/>
        <item x="228"/>
        <item x="230"/>
        <item x="231"/>
        <item x="242"/>
        <item x="243"/>
        <item x="247"/>
        <item x="252"/>
        <item x="253"/>
        <item x="256"/>
        <item x="257"/>
        <item x="259"/>
        <item x="263"/>
        <item x="264"/>
        <item x="265"/>
        <item x="269"/>
        <item x="270"/>
        <item x="271"/>
        <item x="272"/>
        <item x="273"/>
        <item x="288"/>
        <item x="289"/>
        <item x="303"/>
        <item x="304"/>
        <item x="305"/>
        <item x="307"/>
        <item x="312"/>
        <item x="317"/>
        <item x="318"/>
        <item x="320"/>
        <item x="551"/>
        <item x="323"/>
        <item x="324"/>
        <item x="331"/>
        <item x="334"/>
        <item x="335"/>
        <item x="346"/>
        <item x="348"/>
        <item x="353"/>
        <item x="354"/>
        <item x="358"/>
        <item x="361"/>
        <item x="362"/>
        <item x="363"/>
        <item x="365"/>
        <item x="367"/>
        <item x="377"/>
        <item x="388"/>
        <item x="390"/>
        <item x="391"/>
        <item x="392"/>
        <item x="394"/>
        <item x="395"/>
        <item x="396"/>
        <item x="543"/>
        <item x="402"/>
        <item x="403"/>
        <item x="552"/>
        <item x="407"/>
        <item x="408"/>
        <item x="415"/>
        <item x="418"/>
        <item x="419"/>
        <item x="431"/>
        <item x="432"/>
        <item x="433"/>
        <item x="438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7"/>
        <item x="458"/>
        <item x="459"/>
        <item x="460"/>
        <item x="461"/>
        <item x="462"/>
        <item x="464"/>
        <item x="465"/>
        <item x="466"/>
        <item x="467"/>
        <item x="468"/>
        <item x="470"/>
        <item x="471"/>
        <item x="472"/>
        <item x="474"/>
        <item x="475"/>
        <item x="476"/>
        <item x="479"/>
        <item x="481"/>
        <item x="482"/>
        <item x="483"/>
        <item x="484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2"/>
        <item x="513"/>
        <item x="514"/>
        <item x="515"/>
        <item x="516"/>
        <item x="517"/>
        <item x="518"/>
        <item x="529"/>
        <item x="530"/>
        <item x="531"/>
        <item x="532"/>
        <item x="535"/>
        <item x="546"/>
        <item x="550"/>
        <item x="55"/>
        <item x="107"/>
        <item x="127"/>
        <item x="250"/>
        <item x="275"/>
        <item x="276"/>
        <item x="277"/>
        <item x="278"/>
        <item x="368"/>
        <item x="369"/>
        <item x="370"/>
        <item x="374"/>
        <item x="534"/>
        <item x="436"/>
        <item x="452"/>
        <item x="453"/>
        <item x="454"/>
        <item x="455"/>
        <item x="456"/>
        <item x="511"/>
        <item x="43"/>
        <item x="189"/>
        <item x="313"/>
        <item x="427"/>
        <item x="536"/>
        <item x="537"/>
        <item x="538"/>
        <item x="539"/>
        <item x="540"/>
        <item x="541"/>
        <item x="542"/>
        <item x="544"/>
        <item x="545"/>
        <item x="125"/>
        <item x="86"/>
        <item x="87"/>
        <item x="98"/>
        <item x="109"/>
        <item x="139"/>
        <item x="179"/>
        <item x="186"/>
        <item x="188"/>
        <item x="190"/>
        <item x="200"/>
        <item x="204"/>
        <item x="208"/>
        <item x="214"/>
        <item x="261"/>
        <item x="262"/>
        <item x="283"/>
        <item x="290"/>
        <item x="295"/>
        <item x="301"/>
        <item x="311"/>
        <item x="316"/>
        <item x="389"/>
        <item x="398"/>
        <item x="401"/>
        <item x="463"/>
        <item x="469"/>
        <item x="473"/>
        <item x="477"/>
        <item x="478"/>
        <item x="480"/>
        <item x="485"/>
        <item x="486"/>
        <item x="487"/>
        <item x="553"/>
        <item x="554"/>
        <item x="563"/>
        <item x="565"/>
        <item x="566"/>
        <item x="567"/>
        <item x="568"/>
        <item x="569"/>
        <item x="570"/>
        <item x="571"/>
        <item x="573"/>
        <item x="574"/>
        <item x="575"/>
        <item x="576"/>
        <item x="577"/>
        <item x="578"/>
        <item x="579"/>
        <item x="580"/>
        <item x="582"/>
        <item x="583"/>
        <item x="584"/>
        <item x="585"/>
        <item x="586"/>
        <item x="588"/>
        <item t="default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axis="axisPage" subtotalTop="0" multipleItemSelectionAllowed="1" showAll="0" insertBlankRow="1">
      <items count="6">
        <item x="4"/>
        <item x="1"/>
        <item x="0"/>
        <item x="2"/>
        <item h="1" x="3"/>
        <item t="default"/>
      </items>
    </pivotField>
    <pivotField showAll="0" defaultSubtota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3">
    <field x="0"/>
    <field x="1"/>
    <field x="12"/>
  </rowFields>
  <rowItems count="55">
    <i>
      <x/>
    </i>
    <i r="1">
      <x v="8"/>
    </i>
    <i r="2">
      <x v="108"/>
    </i>
    <i t="default" r="1">
      <x v="8"/>
    </i>
    <i t="blank" r="1">
      <x v="8"/>
    </i>
    <i r="1">
      <x v="9"/>
    </i>
    <i r="2">
      <x v="8"/>
    </i>
    <i r="2">
      <x v="297"/>
    </i>
    <i r="2">
      <x v="298"/>
    </i>
    <i r="2">
      <x v="302"/>
    </i>
    <i t="default" r="1">
      <x v="9"/>
    </i>
    <i t="blank" r="1">
      <x v="9"/>
    </i>
    <i t="default">
      <x/>
    </i>
    <i t="blank">
      <x/>
    </i>
    <i>
      <x v="1"/>
    </i>
    <i r="1">
      <x v="13"/>
    </i>
    <i r="2">
      <x v="129"/>
    </i>
    <i t="default" r="1">
      <x v="13"/>
    </i>
    <i t="blank" r="1">
      <x v="13"/>
    </i>
    <i t="default">
      <x v="1"/>
    </i>
    <i t="blank">
      <x v="1"/>
    </i>
    <i>
      <x v="3"/>
    </i>
    <i r="1">
      <x/>
    </i>
    <i r="2">
      <x v="312"/>
    </i>
    <i t="default" r="1">
      <x/>
    </i>
    <i t="blank" r="1">
      <x/>
    </i>
    <i r="1">
      <x v="1"/>
    </i>
    <i r="2">
      <x v="119"/>
    </i>
    <i r="2">
      <x v="281"/>
    </i>
    <i t="default" r="1">
      <x v="1"/>
    </i>
    <i t="blank" r="1">
      <x v="1"/>
    </i>
    <i r="1">
      <x v="10"/>
    </i>
    <i r="2">
      <x v="127"/>
    </i>
    <i r="2">
      <x v="500"/>
    </i>
    <i r="2">
      <x v="536"/>
    </i>
    <i t="default" r="1">
      <x v="10"/>
    </i>
    <i t="blank" r="1">
      <x v="10"/>
    </i>
    <i r="1">
      <x v="11"/>
    </i>
    <i r="2">
      <x v="13"/>
    </i>
    <i t="default" r="1">
      <x v="11"/>
    </i>
    <i t="blank" r="1">
      <x v="11"/>
    </i>
    <i r="1">
      <x v="12"/>
    </i>
    <i r="2">
      <x v="122"/>
    </i>
    <i t="default" r="1">
      <x v="12"/>
    </i>
    <i t="blank" r="1">
      <x v="12"/>
    </i>
    <i t="default">
      <x v="3"/>
    </i>
    <i t="blank">
      <x v="3"/>
    </i>
    <i>
      <x v="4"/>
    </i>
    <i r="1">
      <x v="7"/>
    </i>
    <i r="2">
      <x v="140"/>
    </i>
    <i t="default" r="1">
      <x v="7"/>
    </i>
    <i t="blank" r="1">
      <x v="7"/>
    </i>
    <i t="default">
      <x v="4"/>
    </i>
    <i t="blank">
      <x v="4"/>
    </i>
    <i t="grand">
      <x/>
    </i>
  </rowItems>
  <colItems count="1">
    <i/>
  </colItems>
  <pageFields count="5">
    <pageField fld="6" hier="-1"/>
    <pageField fld="18" hier="-1"/>
    <pageField fld="10" hier="-1"/>
    <pageField fld="3" hier="-1"/>
    <pageField fld="8" hier="-1"/>
  </pageFields>
  <dataFields count="1">
    <dataField name="2024" fld="20" baseField="13" baseItem="1367"/>
  </dataFields>
  <formats count="137">
    <format dxfId="258">
      <pivotArea dataOnly="0" fieldPosition="0">
        <references count="1">
          <reference field="1" count="0" defaultSubtotal="1"/>
        </references>
      </pivotArea>
    </format>
    <format dxfId="257">
      <pivotArea dataOnly="0" fieldPosition="0">
        <references count="1">
          <reference field="1" count="0" defaultSubtotal="1"/>
        </references>
      </pivotArea>
    </format>
    <format dxfId="256">
      <pivotArea dataOnly="0" labelOnly="1" fieldPosition="0">
        <references count="1">
          <reference field="0" count="0"/>
        </references>
      </pivotArea>
    </format>
    <format dxfId="255">
      <pivotArea dataOnly="0" fieldPosition="0">
        <references count="1">
          <reference field="0" count="0" defaultSubtotal="1"/>
        </references>
      </pivotArea>
    </format>
    <format dxfId="254">
      <pivotArea dataOnly="0" fieldPosition="0">
        <references count="1">
          <reference field="0" count="0" defaultSubtotal="1"/>
        </references>
      </pivotArea>
    </format>
    <format dxfId="253">
      <pivotArea dataOnly="0" grandRow="1" fieldPosition="0"/>
    </format>
    <format dxfId="252">
      <pivotArea dataOnly="0" grandRow="1" fieldPosition="0"/>
    </format>
    <format dxfId="251">
      <pivotArea collapsedLevelsAreSubtotals="1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50">
      <pivotArea collapsedLevelsAreSubtotals="1" fieldPosition="0">
        <references count="2">
          <reference field="0" count="1" selected="0">
            <x v="0"/>
          </reference>
          <reference field="1" count="1" defaultSubtotal="1">
            <x v="2"/>
          </reference>
        </references>
      </pivotArea>
    </format>
    <format dxfId="249">
      <pivotArea collapsedLevelsAreSubtotals="1" fieldPosition="0">
        <references count="2">
          <reference field="0" count="1" selected="0">
            <x v="0"/>
          </reference>
          <reference field="1" count="1">
            <x v="8"/>
          </reference>
        </references>
      </pivotArea>
    </format>
    <format dxfId="248">
      <pivotArea collapsedLevelsAreSubtotals="1" fieldPosition="0">
        <references count="2">
          <reference field="0" count="1" selected="0">
            <x v="0"/>
          </reference>
          <reference field="1" count="1" defaultSubtotal="1">
            <x v="8"/>
          </reference>
        </references>
      </pivotArea>
    </format>
    <format dxfId="247">
      <pivotArea collapsedLevelsAreSubtotals="1" fieldPosition="0">
        <references count="2">
          <reference field="0" count="1" selected="0">
            <x v="0"/>
          </reference>
          <reference field="1" count="1">
            <x v="9"/>
          </reference>
        </references>
      </pivotArea>
    </format>
    <format dxfId="246">
      <pivotArea collapsedLevelsAreSubtotals="1" fieldPosition="0">
        <references count="2">
          <reference field="0" count="1" selected="0">
            <x v="0"/>
          </reference>
          <reference field="1" count="1" defaultSubtotal="1">
            <x v="9"/>
          </reference>
        </references>
      </pivotArea>
    </format>
    <format dxfId="245">
      <pivotArea collapsedLevelsAreSubtotals="1" fieldPosition="0">
        <references count="2">
          <reference field="0" count="1" selected="0">
            <x v="0"/>
          </reference>
          <reference field="1" count="1">
            <x v="10"/>
          </reference>
        </references>
      </pivotArea>
    </format>
    <format dxfId="244">
      <pivotArea collapsedLevelsAreSubtotals="1" fieldPosition="0">
        <references count="2">
          <reference field="0" count="1" selected="0">
            <x v="0"/>
          </reference>
          <reference field="1" count="1" defaultSubtotal="1">
            <x v="10"/>
          </reference>
        </references>
      </pivotArea>
    </format>
    <format dxfId="243">
      <pivotArea collapsedLevelsAreSubtotals="1" fieldPosition="0">
        <references count="1">
          <reference field="0" count="1" defaultSubtotal="1">
            <x v="0"/>
          </reference>
        </references>
      </pivotArea>
    </format>
    <format dxfId="242">
      <pivotArea collapsedLevelsAreSubtotals="1" fieldPosition="0">
        <references count="1">
          <reference field="0" count="1">
            <x v="1"/>
          </reference>
        </references>
      </pivotArea>
    </format>
    <format dxfId="241">
      <pivotArea collapsedLevelsAreSubtotals="1" fieldPosition="0">
        <references count="2">
          <reference field="0" count="1" selected="0">
            <x v="1"/>
          </reference>
          <reference field="1" count="1">
            <x v="5"/>
          </reference>
        </references>
      </pivotArea>
    </format>
    <format dxfId="240">
      <pivotArea collapsedLevelsAreSubtotals="1" fieldPosition="0">
        <references count="2">
          <reference field="0" count="1" selected="0">
            <x v="1"/>
          </reference>
          <reference field="1" count="1" defaultSubtotal="1">
            <x v="5"/>
          </reference>
        </references>
      </pivotArea>
    </format>
    <format dxfId="239">
      <pivotArea collapsedLevelsAreSubtotals="1" fieldPosition="0">
        <references count="2">
          <reference field="0" count="1" selected="0">
            <x v="1"/>
          </reference>
          <reference field="1" count="1">
            <x v="6"/>
          </reference>
        </references>
      </pivotArea>
    </format>
    <format dxfId="238">
      <pivotArea collapsedLevelsAreSubtotals="1" fieldPosition="0">
        <references count="2">
          <reference field="0" count="1" selected="0">
            <x v="1"/>
          </reference>
          <reference field="1" count="1" defaultSubtotal="1">
            <x v="6"/>
          </reference>
        </references>
      </pivotArea>
    </format>
    <format dxfId="237">
      <pivotArea collapsedLevelsAreSubtotals="1" fieldPosition="0">
        <references count="2">
          <reference field="0" count="1" selected="0">
            <x v="1"/>
          </reference>
          <reference field="1" count="1">
            <x v="13"/>
          </reference>
        </references>
      </pivotArea>
    </format>
    <format dxfId="236">
      <pivotArea collapsedLevelsAreSubtotals="1" fieldPosition="0">
        <references count="2">
          <reference field="0" count="1" selected="0">
            <x v="1"/>
          </reference>
          <reference field="1" count="1" defaultSubtotal="1">
            <x v="13"/>
          </reference>
        </references>
      </pivotArea>
    </format>
    <format dxfId="235">
      <pivotArea collapsedLevelsAreSubtotals="1" fieldPosition="0">
        <references count="2">
          <reference field="0" count="1" selected="0">
            <x v="1"/>
          </reference>
          <reference field="1" count="1">
            <x v="14"/>
          </reference>
        </references>
      </pivotArea>
    </format>
    <format dxfId="234">
      <pivotArea collapsedLevelsAreSubtotals="1" fieldPosition="0">
        <references count="2">
          <reference field="0" count="1" selected="0">
            <x v="1"/>
          </reference>
          <reference field="1" count="1" defaultSubtotal="1">
            <x v="14"/>
          </reference>
        </references>
      </pivotArea>
    </format>
    <format dxfId="233">
      <pivotArea collapsedLevelsAreSubtotals="1" fieldPosition="0">
        <references count="1">
          <reference field="0" count="1" defaultSubtotal="1">
            <x v="1"/>
          </reference>
        </references>
      </pivotArea>
    </format>
    <format dxfId="232">
      <pivotArea collapsedLevelsAreSubtotals="1" fieldPosition="0">
        <references count="1">
          <reference field="0" count="1">
            <x v="3"/>
          </reference>
        </references>
      </pivotArea>
    </format>
    <format dxfId="231">
      <pivotArea collapsedLevelsAreSubtotals="1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230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0"/>
          </reference>
        </references>
      </pivotArea>
    </format>
    <format dxfId="229">
      <pivotArea collapsedLevelsAreSubtotals="1" fieldPosition="0">
        <references count="2">
          <reference field="0" count="1" selected="0">
            <x v="3"/>
          </reference>
          <reference field="1" count="1">
            <x v="1"/>
          </reference>
        </references>
      </pivotArea>
    </format>
    <format dxfId="228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1"/>
          </reference>
        </references>
      </pivotArea>
    </format>
    <format dxfId="227">
      <pivotArea collapsedLevelsAreSubtotals="1" fieldPosition="0">
        <references count="2">
          <reference field="0" count="1" selected="0">
            <x v="3"/>
          </reference>
          <reference field="1" count="1">
            <x v="4"/>
          </reference>
        </references>
      </pivotArea>
    </format>
    <format dxfId="226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4"/>
          </reference>
        </references>
      </pivotArea>
    </format>
    <format dxfId="225">
      <pivotArea collapsedLevelsAreSubtotals="1" fieldPosition="0">
        <references count="2">
          <reference field="0" count="1" selected="0">
            <x v="3"/>
          </reference>
          <reference field="1" count="1">
            <x v="10"/>
          </reference>
        </references>
      </pivotArea>
    </format>
    <format dxfId="224">
      <pivotArea collapsedLevelsAreSubtotals="1" fieldPosition="0">
        <references count="3">
          <reference field="0" count="1" selected="0">
            <x v="3"/>
          </reference>
          <reference field="1" count="1" selected="0">
            <x v="10"/>
          </reference>
          <reference field="12" count="2">
            <x v="1"/>
            <x v="20"/>
          </reference>
        </references>
      </pivotArea>
    </format>
    <format dxfId="223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10"/>
          </reference>
        </references>
      </pivotArea>
    </format>
    <format dxfId="222">
      <pivotArea collapsedLevelsAreSubtotals="1" fieldPosition="0">
        <references count="2">
          <reference field="0" count="1" selected="0">
            <x v="3"/>
          </reference>
          <reference field="1" count="1">
            <x v="11"/>
          </reference>
        </references>
      </pivotArea>
    </format>
    <format dxfId="221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11"/>
          </reference>
        </references>
      </pivotArea>
    </format>
    <format dxfId="220">
      <pivotArea collapsedLevelsAreSubtotals="1" fieldPosition="0">
        <references count="2">
          <reference field="0" count="1" selected="0">
            <x v="3"/>
          </reference>
          <reference field="1" count="1">
            <x v="12"/>
          </reference>
        </references>
      </pivotArea>
    </format>
    <format dxfId="219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12"/>
          </reference>
        </references>
      </pivotArea>
    </format>
    <format dxfId="218">
      <pivotArea collapsedLevelsAreSubtotals="1" fieldPosition="0">
        <references count="1">
          <reference field="0" count="1" defaultSubtotal="1">
            <x v="3"/>
          </reference>
        </references>
      </pivotArea>
    </format>
    <format dxfId="217">
      <pivotArea collapsedLevelsAreSubtotals="1" fieldPosition="0">
        <references count="1">
          <reference field="0" count="1">
            <x v="4"/>
          </reference>
        </references>
      </pivotArea>
    </format>
    <format dxfId="216">
      <pivotArea collapsedLevelsAreSubtotals="1" fieldPosition="0">
        <references count="2">
          <reference field="0" count="1" selected="0">
            <x v="4"/>
          </reference>
          <reference field="1" count="1">
            <x v="7"/>
          </reference>
        </references>
      </pivotArea>
    </format>
    <format dxfId="215">
      <pivotArea collapsedLevelsAreSubtotals="1" fieldPosition="0">
        <references count="2">
          <reference field="0" count="1" selected="0">
            <x v="4"/>
          </reference>
          <reference field="1" count="1" defaultSubtotal="1">
            <x v="7"/>
          </reference>
        </references>
      </pivotArea>
    </format>
    <format dxfId="214">
      <pivotArea collapsedLevelsAreSubtotals="1" fieldPosition="0">
        <references count="1">
          <reference field="0" count="1" defaultSubtotal="1">
            <x v="4"/>
          </reference>
        </references>
      </pivotArea>
    </format>
    <format dxfId="213">
      <pivotArea grandRow="1" outline="0" collapsedLevelsAreSubtotals="1" fieldPosition="0"/>
    </format>
    <format dxfId="212">
      <pivotArea collapsedLevelsAreSubtotals="1" fieldPosition="0">
        <references count="1">
          <reference field="0" count="1" defaultSubtotal="1">
            <x v="4"/>
          </reference>
        </references>
      </pivotArea>
    </format>
    <format dxfId="211">
      <pivotArea outline="0" collapsedLevelsAreSubtotals="1" fieldPosition="0"/>
    </format>
    <format dxfId="210">
      <pivotArea dataOnly="0" labelOnly="1" fieldPosition="0">
        <references count="1">
          <reference field="0" count="4">
            <x v="0"/>
            <x v="1"/>
            <x v="3"/>
            <x v="4"/>
          </reference>
        </references>
      </pivotArea>
    </format>
    <format dxfId="209">
      <pivotArea dataOnly="0" labelOnly="1" fieldPosition="0">
        <references count="1">
          <reference field="0" count="4" defaultSubtotal="1">
            <x v="0"/>
            <x v="1"/>
            <x v="3"/>
            <x v="4"/>
          </reference>
        </references>
      </pivotArea>
    </format>
    <format dxfId="208">
      <pivotArea dataOnly="0" labelOnly="1" grandRow="1" outline="0" fieldPosition="0"/>
    </format>
    <format dxfId="207">
      <pivotArea dataOnly="0" labelOnly="1" fieldPosition="0">
        <references count="2">
          <reference field="0" count="1" selected="0">
            <x v="0"/>
          </reference>
          <reference field="1" count="4">
            <x v="2"/>
            <x v="8"/>
            <x v="9"/>
            <x v="10"/>
          </reference>
        </references>
      </pivotArea>
    </format>
    <format dxfId="206">
      <pivotArea dataOnly="0" labelOnly="1" fieldPosition="0">
        <references count="2">
          <reference field="0" count="1" selected="0">
            <x v="0"/>
          </reference>
          <reference field="1" count="4" defaultSubtotal="1">
            <x v="2"/>
            <x v="8"/>
            <x v="9"/>
            <x v="10"/>
          </reference>
        </references>
      </pivotArea>
    </format>
    <format dxfId="205">
      <pivotArea dataOnly="0" labelOnly="1" fieldPosition="0">
        <references count="2">
          <reference field="0" count="1" selected="0">
            <x v="1"/>
          </reference>
          <reference field="1" count="4">
            <x v="5"/>
            <x v="6"/>
            <x v="13"/>
            <x v="14"/>
          </reference>
        </references>
      </pivotArea>
    </format>
    <format dxfId="204">
      <pivotArea dataOnly="0" labelOnly="1" fieldPosition="0">
        <references count="2">
          <reference field="0" count="1" selected="0">
            <x v="1"/>
          </reference>
          <reference field="1" count="4" defaultSubtotal="1">
            <x v="5"/>
            <x v="6"/>
            <x v="13"/>
            <x v="14"/>
          </reference>
        </references>
      </pivotArea>
    </format>
    <format dxfId="203">
      <pivotArea dataOnly="0" labelOnly="1" fieldPosition="0">
        <references count="2">
          <reference field="0" count="1" selected="0">
            <x v="3"/>
          </reference>
          <reference field="1" count="6">
            <x v="0"/>
            <x v="1"/>
            <x v="4"/>
            <x v="10"/>
            <x v="11"/>
            <x v="12"/>
          </reference>
        </references>
      </pivotArea>
    </format>
    <format dxfId="202">
      <pivotArea dataOnly="0" labelOnly="1" fieldPosition="0">
        <references count="2">
          <reference field="0" count="1" selected="0">
            <x v="3"/>
          </reference>
          <reference field="1" count="6" defaultSubtotal="1">
            <x v="0"/>
            <x v="1"/>
            <x v="4"/>
            <x v="10"/>
            <x v="11"/>
            <x v="12"/>
          </reference>
        </references>
      </pivotArea>
    </format>
    <format dxfId="201">
      <pivotArea dataOnly="0" labelOnly="1" fieldPosition="0">
        <references count="2">
          <reference field="0" count="1" selected="0">
            <x v="4"/>
          </reference>
          <reference field="1" count="1">
            <x v="7"/>
          </reference>
        </references>
      </pivotArea>
    </format>
    <format dxfId="200">
      <pivotArea dataOnly="0" labelOnly="1" fieldPosition="0">
        <references count="2">
          <reference field="0" count="1" selected="0">
            <x v="4"/>
          </reference>
          <reference field="1" count="1" defaultSubtotal="1">
            <x v="7"/>
          </reference>
        </references>
      </pivotArea>
    </format>
    <format dxfId="199">
      <pivotArea dataOnly="0" labelOnly="1" fieldPosition="0">
        <references count="3">
          <reference field="0" count="1" selected="0">
            <x v="3"/>
          </reference>
          <reference field="1" count="1" selected="0">
            <x v="4"/>
          </reference>
          <reference field="12" count="1">
            <x v="21"/>
          </reference>
        </references>
      </pivotArea>
    </format>
    <format dxfId="198">
      <pivotArea dataOnly="0" labelOnly="1" fieldPosition="0">
        <references count="3">
          <reference field="0" count="1" selected="0">
            <x v="3"/>
          </reference>
          <reference field="1" count="1" selected="0">
            <x v="10"/>
          </reference>
          <reference field="12" count="2">
            <x v="1"/>
            <x v="20"/>
          </reference>
        </references>
      </pivotArea>
    </format>
    <format dxfId="197">
      <pivotArea type="origin" dataOnly="0" labelOnly="1" outline="0" fieldPosition="0"/>
    </format>
    <format dxfId="196">
      <pivotArea type="topRight" dataOnly="0" labelOnly="1" outline="0" fieldPosition="0"/>
    </format>
    <format dxfId="195">
      <pivotArea outline="0" collapsedLevelsAreSubtotals="1" fieldPosition="0"/>
    </format>
    <format dxfId="194">
      <pivotArea dataOnly="0" labelOnly="1" fieldPosition="0">
        <references count="1">
          <reference field="0" count="4">
            <x v="0"/>
            <x v="1"/>
            <x v="3"/>
            <x v="4"/>
          </reference>
        </references>
      </pivotArea>
    </format>
    <format dxfId="193">
      <pivotArea dataOnly="0" labelOnly="1" fieldPosition="0">
        <references count="1">
          <reference field="0" count="4" defaultSubtotal="1">
            <x v="0"/>
            <x v="1"/>
            <x v="3"/>
            <x v="4"/>
          </reference>
        </references>
      </pivotArea>
    </format>
    <format dxfId="192">
      <pivotArea dataOnly="0" labelOnly="1" grandRow="1" outline="0" fieldPosition="0"/>
    </format>
    <format dxfId="191">
      <pivotArea dataOnly="0" labelOnly="1" fieldPosition="0">
        <references count="2">
          <reference field="0" count="1" selected="0">
            <x v="0"/>
          </reference>
          <reference field="1" count="4">
            <x v="2"/>
            <x v="8"/>
            <x v="9"/>
            <x v="10"/>
          </reference>
        </references>
      </pivotArea>
    </format>
    <format dxfId="190">
      <pivotArea dataOnly="0" labelOnly="1" fieldPosition="0">
        <references count="2">
          <reference field="0" count="1" selected="0">
            <x v="0"/>
          </reference>
          <reference field="1" count="4" defaultSubtotal="1">
            <x v="2"/>
            <x v="8"/>
            <x v="9"/>
            <x v="10"/>
          </reference>
        </references>
      </pivotArea>
    </format>
    <format dxfId="189">
      <pivotArea dataOnly="0" labelOnly="1" fieldPosition="0">
        <references count="2">
          <reference field="0" count="1" selected="0">
            <x v="1"/>
          </reference>
          <reference field="1" count="4">
            <x v="5"/>
            <x v="6"/>
            <x v="13"/>
            <x v="14"/>
          </reference>
        </references>
      </pivotArea>
    </format>
    <format dxfId="188">
      <pivotArea dataOnly="0" labelOnly="1" fieldPosition="0">
        <references count="2">
          <reference field="0" count="1" selected="0">
            <x v="1"/>
          </reference>
          <reference field="1" count="4" defaultSubtotal="1">
            <x v="5"/>
            <x v="6"/>
            <x v="13"/>
            <x v="14"/>
          </reference>
        </references>
      </pivotArea>
    </format>
    <format dxfId="187">
      <pivotArea dataOnly="0" labelOnly="1" fieldPosition="0">
        <references count="2">
          <reference field="0" count="1" selected="0">
            <x v="3"/>
          </reference>
          <reference field="1" count="6">
            <x v="0"/>
            <x v="1"/>
            <x v="4"/>
            <x v="10"/>
            <x v="11"/>
            <x v="12"/>
          </reference>
        </references>
      </pivotArea>
    </format>
    <format dxfId="186">
      <pivotArea dataOnly="0" labelOnly="1" fieldPosition="0">
        <references count="2">
          <reference field="0" count="1" selected="0">
            <x v="3"/>
          </reference>
          <reference field="1" count="6" defaultSubtotal="1">
            <x v="0"/>
            <x v="1"/>
            <x v="4"/>
            <x v="10"/>
            <x v="11"/>
            <x v="12"/>
          </reference>
        </references>
      </pivotArea>
    </format>
    <format dxfId="185">
      <pivotArea dataOnly="0" labelOnly="1" fieldPosition="0">
        <references count="2">
          <reference field="0" count="1" selected="0">
            <x v="4"/>
          </reference>
          <reference field="1" count="1">
            <x v="7"/>
          </reference>
        </references>
      </pivotArea>
    </format>
    <format dxfId="184">
      <pivotArea dataOnly="0" labelOnly="1" fieldPosition="0">
        <references count="2">
          <reference field="0" count="1" selected="0">
            <x v="4"/>
          </reference>
          <reference field="1" count="1" defaultSubtotal="1">
            <x v="7"/>
          </reference>
        </references>
      </pivotArea>
    </format>
    <format dxfId="183">
      <pivotArea dataOnly="0" labelOnly="1" fieldPosition="0">
        <references count="3">
          <reference field="0" count="1" selected="0">
            <x v="3"/>
          </reference>
          <reference field="1" count="1" selected="0">
            <x v="4"/>
          </reference>
          <reference field="12" count="1">
            <x v="21"/>
          </reference>
        </references>
      </pivotArea>
    </format>
    <format dxfId="182">
      <pivotArea dataOnly="0" labelOnly="1" fieldPosition="0">
        <references count="3">
          <reference field="0" count="1" selected="0">
            <x v="3"/>
          </reference>
          <reference field="1" count="1" selected="0">
            <x v="10"/>
          </reference>
          <reference field="12" count="2">
            <x v="1"/>
            <x v="20"/>
          </reference>
        </references>
      </pivotArea>
    </format>
    <format dxfId="181">
      <pivotArea collapsedLevelsAreSubtotals="1" fieldPosition="0">
        <references count="2">
          <reference field="0" count="1" selected="0">
            <x v="0"/>
          </reference>
          <reference field="1" count="1" defaultSubtotal="1">
            <x v="2"/>
          </reference>
        </references>
      </pivotArea>
    </format>
    <format dxfId="180">
      <pivotArea collapsedLevelsAreSubtotals="1" fieldPosition="0">
        <references count="2">
          <reference field="0" count="1" selected="0">
            <x v="0"/>
          </reference>
          <reference field="1" count="1" defaultSubtotal="1">
            <x v="8"/>
          </reference>
        </references>
      </pivotArea>
    </format>
    <format dxfId="179">
      <pivotArea collapsedLevelsAreSubtotals="1" fieldPosition="0">
        <references count="2">
          <reference field="0" count="1" selected="0">
            <x v="0"/>
          </reference>
          <reference field="1" count="1" defaultSubtotal="1">
            <x v="9"/>
          </reference>
        </references>
      </pivotArea>
    </format>
    <format dxfId="178">
      <pivotArea collapsedLevelsAreSubtotals="1" fieldPosition="0">
        <references count="1">
          <reference field="0" count="1" defaultSubtotal="1">
            <x v="0"/>
          </reference>
        </references>
      </pivotArea>
    </format>
    <format dxfId="177">
      <pivotArea collapsedLevelsAreSubtotals="1" fieldPosition="0">
        <references count="2">
          <reference field="0" count="1" selected="0">
            <x v="1"/>
          </reference>
          <reference field="1" count="1" defaultSubtotal="1">
            <x v="5"/>
          </reference>
        </references>
      </pivotArea>
    </format>
    <format dxfId="176">
      <pivotArea collapsedLevelsAreSubtotals="1" fieldPosition="0">
        <references count="2">
          <reference field="0" count="1" selected="0">
            <x v="1"/>
          </reference>
          <reference field="1" count="1" defaultSubtotal="1">
            <x v="6"/>
          </reference>
        </references>
      </pivotArea>
    </format>
    <format dxfId="175">
      <pivotArea collapsedLevelsAreSubtotals="1" fieldPosition="0">
        <references count="1">
          <reference field="0" count="1" defaultSubtotal="1">
            <x v="1"/>
          </reference>
        </references>
      </pivotArea>
    </format>
    <format dxfId="174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1"/>
          </reference>
        </references>
      </pivotArea>
    </format>
    <format dxfId="173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4"/>
          </reference>
        </references>
      </pivotArea>
    </format>
    <format dxfId="172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10"/>
          </reference>
        </references>
      </pivotArea>
    </format>
    <format dxfId="171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11"/>
          </reference>
        </references>
      </pivotArea>
    </format>
    <format dxfId="170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12"/>
          </reference>
        </references>
      </pivotArea>
    </format>
    <format dxfId="169">
      <pivotArea collapsedLevelsAreSubtotals="1" fieldPosition="0">
        <references count="1">
          <reference field="0" count="1" defaultSubtotal="1">
            <x v="3"/>
          </reference>
        </references>
      </pivotArea>
    </format>
    <format dxfId="168">
      <pivotArea collapsedLevelsAreSubtotals="1" fieldPosition="0">
        <references count="1">
          <reference field="0" count="1" defaultSubtotal="1">
            <x v="4"/>
          </reference>
        </references>
      </pivotArea>
    </format>
    <format dxfId="167">
      <pivotArea grandRow="1" outline="0" collapsedLevelsAreSubtotals="1" fieldPosition="0"/>
    </format>
    <format dxfId="166">
      <pivotArea collapsedLevelsAreSubtotals="1" fieldPosition="0">
        <references count="2">
          <reference field="0" count="1" selected="0">
            <x v="0"/>
          </reference>
          <reference field="1" count="1" defaultSubtotal="1">
            <x v="2"/>
          </reference>
        </references>
      </pivotArea>
    </format>
    <format dxfId="165">
      <pivotArea collapsedLevelsAreSubtotals="1" fieldPosition="0">
        <references count="2">
          <reference field="0" count="1" selected="0">
            <x v="0"/>
          </reference>
          <reference field="1" count="1" defaultSubtotal="1">
            <x v="8"/>
          </reference>
        </references>
      </pivotArea>
    </format>
    <format dxfId="164">
      <pivotArea collapsedLevelsAreSubtotals="1" fieldPosition="0">
        <references count="2">
          <reference field="0" count="1" selected="0">
            <x v="0"/>
          </reference>
          <reference field="1" count="1" defaultSubtotal="1">
            <x v="9"/>
          </reference>
        </references>
      </pivotArea>
    </format>
    <format dxfId="163">
      <pivotArea collapsedLevelsAreSubtotals="1" fieldPosition="0">
        <references count="2">
          <reference field="0" count="1" selected="0">
            <x v="0"/>
          </reference>
          <reference field="1" count="1" defaultSubtotal="1">
            <x v="10"/>
          </reference>
        </references>
      </pivotArea>
    </format>
    <format dxfId="162">
      <pivotArea collapsedLevelsAreSubtotals="1" fieldPosition="0">
        <references count="2">
          <reference field="0" count="1" selected="0">
            <x v="1"/>
          </reference>
          <reference field="1" count="1" defaultSubtotal="1">
            <x v="5"/>
          </reference>
        </references>
      </pivotArea>
    </format>
    <format dxfId="161">
      <pivotArea collapsedLevelsAreSubtotals="1" fieldPosition="0">
        <references count="2">
          <reference field="0" count="1" selected="0">
            <x v="1"/>
          </reference>
          <reference field="1" count="1" defaultSubtotal="1">
            <x v="6"/>
          </reference>
        </references>
      </pivotArea>
    </format>
    <format dxfId="160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1"/>
          </reference>
        </references>
      </pivotArea>
    </format>
    <format dxfId="159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4"/>
          </reference>
        </references>
      </pivotArea>
    </format>
    <format dxfId="158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10"/>
          </reference>
        </references>
      </pivotArea>
    </format>
    <format dxfId="157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11"/>
          </reference>
        </references>
      </pivotArea>
    </format>
    <format dxfId="156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12"/>
          </reference>
        </references>
      </pivotArea>
    </format>
    <format dxfId="155">
      <pivotArea collapsedLevelsAreSubtotals="1" fieldPosition="0">
        <references count="2">
          <reference field="0" count="1" selected="0">
            <x v="1"/>
          </reference>
          <reference field="1" count="1" defaultSubtotal="1">
            <x v="13"/>
          </reference>
        </references>
      </pivotArea>
    </format>
    <format dxfId="154">
      <pivotArea collapsedLevelsAreSubtotals="1" fieldPosition="0">
        <references count="2">
          <reference field="0" count="1" selected="0">
            <x v="1"/>
          </reference>
          <reference field="1" count="1" defaultSubtotal="1">
            <x v="14"/>
          </reference>
        </references>
      </pivotArea>
    </format>
    <format dxfId="153">
      <pivotArea collapsedLevelsAreSubtotals="1" fieldPosition="0">
        <references count="2">
          <reference field="0" count="1" selected="0">
            <x v="3"/>
          </reference>
          <reference field="1" count="1" defaultSubtotal="1">
            <x v="0"/>
          </reference>
        </references>
      </pivotArea>
    </format>
    <format dxfId="152">
      <pivotArea dataOnly="0" labelOnly="1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51">
      <pivotArea dataOnly="0" labelOnly="1" fieldPosition="0">
        <references count="2">
          <reference field="0" count="1" selected="0">
            <x v="0"/>
          </reference>
          <reference field="1" count="1">
            <x v="8"/>
          </reference>
        </references>
      </pivotArea>
    </format>
    <format dxfId="150">
      <pivotArea dataOnly="0" labelOnly="1" fieldPosition="0">
        <references count="2">
          <reference field="0" count="1" selected="0">
            <x v="0"/>
          </reference>
          <reference field="1" count="1">
            <x v="9"/>
          </reference>
        </references>
      </pivotArea>
    </format>
    <format dxfId="149">
      <pivotArea dataOnly="0" labelOnly="1" fieldPosition="0">
        <references count="2">
          <reference field="0" count="1" selected="0">
            <x v="0"/>
          </reference>
          <reference field="1" count="1">
            <x v="10"/>
          </reference>
        </references>
      </pivotArea>
    </format>
    <format dxfId="148">
      <pivotArea dataOnly="0" labelOnly="1" fieldPosition="0">
        <references count="2">
          <reference field="0" count="1" selected="0">
            <x v="1"/>
          </reference>
          <reference field="1" count="1">
            <x v="5"/>
          </reference>
        </references>
      </pivotArea>
    </format>
    <format dxfId="147">
      <pivotArea dataOnly="0" labelOnly="1" fieldPosition="0">
        <references count="2">
          <reference field="0" count="1" selected="0">
            <x v="1"/>
          </reference>
          <reference field="1" count="1">
            <x v="6"/>
          </reference>
        </references>
      </pivotArea>
    </format>
    <format dxfId="146">
      <pivotArea dataOnly="0" labelOnly="1" fieldPosition="0">
        <references count="2">
          <reference field="0" count="1" selected="0">
            <x v="1"/>
          </reference>
          <reference field="1" count="1">
            <x v="13"/>
          </reference>
        </references>
      </pivotArea>
    </format>
    <format dxfId="145">
      <pivotArea dataOnly="0" labelOnly="1" fieldPosition="0">
        <references count="2">
          <reference field="0" count="1" selected="0">
            <x v="1"/>
          </reference>
          <reference field="1" count="1">
            <x v="14"/>
          </reference>
        </references>
      </pivotArea>
    </format>
    <format dxfId="144">
      <pivotArea dataOnly="0" labelOnly="1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143">
      <pivotArea dataOnly="0" labelOnly="1" fieldPosition="0">
        <references count="2">
          <reference field="0" count="1" selected="0">
            <x v="3"/>
          </reference>
          <reference field="1" count="1">
            <x v="1"/>
          </reference>
        </references>
      </pivotArea>
    </format>
    <format dxfId="142">
      <pivotArea dataOnly="0" labelOnly="1" fieldPosition="0">
        <references count="2">
          <reference field="0" count="1" selected="0">
            <x v="3"/>
          </reference>
          <reference field="1" count="1">
            <x v="4"/>
          </reference>
        </references>
      </pivotArea>
    </format>
    <format dxfId="141">
      <pivotArea dataOnly="0" labelOnly="1" fieldPosition="0">
        <references count="2">
          <reference field="0" count="1" selected="0">
            <x v="3"/>
          </reference>
          <reference field="1" count="1">
            <x v="10"/>
          </reference>
        </references>
      </pivotArea>
    </format>
    <format dxfId="140">
      <pivotArea dataOnly="0" labelOnly="1" fieldPosition="0">
        <references count="2">
          <reference field="0" count="1" selected="0">
            <x v="3"/>
          </reference>
          <reference field="1" count="1">
            <x v="11"/>
          </reference>
        </references>
      </pivotArea>
    </format>
    <format dxfId="139">
      <pivotArea dataOnly="0" labelOnly="1" fieldPosition="0">
        <references count="1">
          <reference field="1" count="0"/>
        </references>
      </pivotArea>
    </format>
    <format dxfId="138">
      <pivotArea type="origin" dataOnly="0" labelOnly="1" outline="0" fieldPosition="0"/>
    </format>
    <format dxfId="137">
      <pivotArea dataOnly="0" labelOnly="1" fieldPosition="0">
        <references count="1">
          <reference field="0" count="4">
            <x v="0"/>
            <x v="1"/>
            <x v="3"/>
            <x v="4"/>
          </reference>
        </references>
      </pivotArea>
    </format>
    <format dxfId="136">
      <pivotArea dataOnly="0" labelOnly="1" fieldPosition="0">
        <references count="1">
          <reference field="0" count="4" defaultSubtotal="1">
            <x v="0"/>
            <x v="1"/>
            <x v="3"/>
            <x v="4"/>
          </reference>
        </references>
      </pivotArea>
    </format>
    <format dxfId="135">
      <pivotArea dataOnly="0" labelOnly="1" grandRow="1" outline="0" fieldPosition="0"/>
    </format>
    <format dxfId="134">
      <pivotArea dataOnly="0" labelOnly="1" fieldPosition="0">
        <references count="2">
          <reference field="0" count="1" selected="0">
            <x v="0"/>
          </reference>
          <reference field="1" count="4">
            <x v="2"/>
            <x v="8"/>
            <x v="9"/>
            <x v="10"/>
          </reference>
        </references>
      </pivotArea>
    </format>
    <format dxfId="133">
      <pivotArea dataOnly="0" labelOnly="1" fieldPosition="0">
        <references count="2">
          <reference field="0" count="1" selected="0">
            <x v="0"/>
          </reference>
          <reference field="1" count="4" defaultSubtotal="1">
            <x v="2"/>
            <x v="8"/>
            <x v="9"/>
            <x v="10"/>
          </reference>
        </references>
      </pivotArea>
    </format>
    <format dxfId="132">
      <pivotArea dataOnly="0" labelOnly="1" fieldPosition="0">
        <references count="2">
          <reference field="0" count="1" selected="0">
            <x v="1"/>
          </reference>
          <reference field="1" count="4">
            <x v="5"/>
            <x v="6"/>
            <x v="13"/>
            <x v="14"/>
          </reference>
        </references>
      </pivotArea>
    </format>
    <format dxfId="131">
      <pivotArea dataOnly="0" labelOnly="1" fieldPosition="0">
        <references count="2">
          <reference field="0" count="1" selected="0">
            <x v="1"/>
          </reference>
          <reference field="1" count="4" defaultSubtotal="1">
            <x v="5"/>
            <x v="6"/>
            <x v="13"/>
            <x v="14"/>
          </reference>
        </references>
      </pivotArea>
    </format>
    <format dxfId="130">
      <pivotArea dataOnly="0" labelOnly="1" fieldPosition="0">
        <references count="2">
          <reference field="0" count="1" selected="0">
            <x v="3"/>
          </reference>
          <reference field="1" count="6">
            <x v="0"/>
            <x v="1"/>
            <x v="4"/>
            <x v="10"/>
            <x v="11"/>
            <x v="12"/>
          </reference>
        </references>
      </pivotArea>
    </format>
    <format dxfId="129">
      <pivotArea dataOnly="0" labelOnly="1" fieldPosition="0">
        <references count="2">
          <reference field="0" count="1" selected="0">
            <x v="3"/>
          </reference>
          <reference field="1" count="6" defaultSubtotal="1">
            <x v="0"/>
            <x v="1"/>
            <x v="4"/>
            <x v="10"/>
            <x v="11"/>
            <x v="12"/>
          </reference>
        </references>
      </pivotArea>
    </format>
    <format dxfId="128">
      <pivotArea dataOnly="0" labelOnly="1" fieldPosition="0">
        <references count="2">
          <reference field="0" count="1" selected="0">
            <x v="4"/>
          </reference>
          <reference field="1" count="1">
            <x v="7"/>
          </reference>
        </references>
      </pivotArea>
    </format>
    <format dxfId="127">
      <pivotArea dataOnly="0" labelOnly="1" fieldPosition="0">
        <references count="2">
          <reference field="0" count="1" selected="0">
            <x v="4"/>
          </reference>
          <reference field="1" count="1" defaultSubtotal="1">
            <x v="7"/>
          </reference>
        </references>
      </pivotArea>
    </format>
    <format dxfId="126">
      <pivotArea dataOnly="0" labelOnly="1" fieldPosition="0">
        <references count="3">
          <reference field="0" count="1" selected="0">
            <x v="3"/>
          </reference>
          <reference field="1" count="1" selected="0">
            <x v="4"/>
          </reference>
          <reference field="12" count="1">
            <x v="21"/>
          </reference>
        </references>
      </pivotArea>
    </format>
    <format dxfId="125">
      <pivotArea dataOnly="0" labelOnly="1" fieldPosition="0">
        <references count="3">
          <reference field="0" count="1" selected="0">
            <x v="3"/>
          </reference>
          <reference field="1" count="1" selected="0">
            <x v="10"/>
          </reference>
          <reference field="12" count="2">
            <x v="1"/>
            <x v="20"/>
          </reference>
        </references>
      </pivotArea>
    </format>
    <format dxfId="12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2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3" cacheId="0" applyNumberFormats="0" applyBorderFormats="0" applyFontFormats="0" applyPatternFormats="0" applyAlignmentFormats="0" applyWidthHeightFormats="1" dataCaption="Values" grandTotalCaption="Total Capital Projects" updatedVersion="6" minRefreshableVersion="3" showDrill="0" colGrandTotals="0" itemPrintTitles="1" createdVersion="4" indent="0" showHeaders="0" outline="1" outlineData="1" gridDropZones="1" multipleFieldFilters="0">
  <location ref="A14:E62" firstHeaderRow="1" firstDataRow="2" firstDataCol="1" rowPageCount="6" colPageCount="1"/>
  <pivotFields count="34">
    <pivotField subtotalTop="0" showAll="0" insertBlankRow="1"/>
    <pivotField subtotalTop="0" showAll="0" insertBlankRow="1"/>
    <pivotField subtotalTop="0" showAll="0"/>
    <pivotField axis="axisPage" subtotalTop="0" multipleItemSelectionAllowed="1" showAll="0">
      <items count="7">
        <item h="1" x="4"/>
        <item h="1" x="5"/>
        <item x="1"/>
        <item x="2"/>
        <item x="0"/>
        <item h="1" x="3"/>
        <item t="default"/>
      </items>
    </pivotField>
    <pivotField subtotalTop="0" showAll="0"/>
    <pivotField axis="axisRow" subtotalTop="0" showAll="0">
      <items count="9">
        <item x="5"/>
        <item x="6"/>
        <item x="3"/>
        <item x="4"/>
        <item x="0"/>
        <item x="2"/>
        <item x="1"/>
        <item x="7"/>
        <item t="default"/>
      </items>
    </pivotField>
    <pivotField axis="axisPage" subtotalTop="0" multipleItemSelectionAllowed="1" showAll="0" insertBlankRow="1">
      <items count="13">
        <item x="0"/>
        <item x="1"/>
        <item x="2"/>
        <item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axis="axisRow" subtotalCaption="Total ?" subtotalTop="0" multipleItemSelectionAllowed="1" showAll="0" insertBlankRow="1">
      <items count="11">
        <item n="Multi-Year Projects Commencing in 2021" x="0"/>
        <item n="Multi-Year Projects Commencing in 2022" x="1"/>
        <item n="Multi Year Projects Commencing in 2023" x="2"/>
        <item n="Multi Year Projets Commencing in 2024" x="4"/>
        <item h="1" x="5"/>
        <item h="1" x="3"/>
        <item h="1" x="6"/>
        <item h="1" x="7"/>
        <item h="1" x="8"/>
        <item h="1" x="9"/>
        <item t="default"/>
      </items>
    </pivotField>
    <pivotField axis="axisPage" subtotalTop="0" multipleItemSelectionAllowed="1" showAll="0" insertBlankRow="1">
      <items count="8">
        <item x="1"/>
        <item x="2"/>
        <item x="0"/>
        <item x="3"/>
        <item x="4"/>
        <item x="5"/>
        <item x="6"/>
        <item t="default"/>
      </items>
    </pivotField>
    <pivotField axis="axisPage" subtotalTop="0" multipleItemSelectionAllowed="1" showAll="0">
      <items count="3">
        <item x="0"/>
        <item h="1" x="1"/>
        <item t="default"/>
      </items>
    </pivotField>
    <pivotField axis="axisPage" subtotalTop="0" multipleItemSelectionAllowed="1" showAll="0">
      <items count="4">
        <item x="0"/>
        <item h="1" x="1"/>
        <item x="2"/>
        <item t="default"/>
      </items>
    </pivotField>
    <pivotField subtotalTop="0" showAll="0" insertBlankRow="1"/>
    <pivotField axis="axisRow" subtotalTop="0" showAll="0" insertBlankRow="1">
      <items count="591">
        <item x="375"/>
        <item x="6"/>
        <item x="130"/>
        <item x="73"/>
        <item x="71"/>
        <item x="72"/>
        <item x="178"/>
        <item x="176"/>
        <item x="57"/>
        <item x="589"/>
        <item x="0"/>
        <item x="1"/>
        <item x="2"/>
        <item x="75"/>
        <item x="180"/>
        <item x="102"/>
        <item x="224"/>
        <item x="120"/>
        <item x="236"/>
        <item x="249"/>
        <item x="7"/>
        <item x="5"/>
        <item x="67"/>
        <item x="171"/>
        <item x="285"/>
        <item x="294"/>
        <item x="332"/>
        <item x="351"/>
        <item x="32"/>
        <item x="8"/>
        <item x="165"/>
        <item x="274"/>
        <item x="177"/>
        <item x="293"/>
        <item x="291"/>
        <item x="292"/>
        <item x="308"/>
        <item x="31"/>
        <item x="211"/>
        <item x="319"/>
        <item x="4"/>
        <item x="221"/>
        <item x="327"/>
        <item x="104"/>
        <item x="105"/>
        <item x="106"/>
        <item x="225"/>
        <item x="226"/>
        <item x="227"/>
        <item x="328"/>
        <item x="329"/>
        <item x="330"/>
        <item x="234"/>
        <item x="338"/>
        <item x="343"/>
        <item x="350"/>
        <item x="20"/>
        <item x="21"/>
        <item x="22"/>
        <item x="88"/>
        <item x="284"/>
        <item x="547"/>
        <item x="203"/>
        <item x="183"/>
        <item x="310"/>
        <item x="397"/>
        <item x="366"/>
        <item x="376"/>
        <item x="381"/>
        <item x="379"/>
        <item x="380"/>
        <item x="404"/>
        <item x="411"/>
        <item x="439"/>
        <item x="16"/>
        <item x="18"/>
        <item x="25"/>
        <item x="27"/>
        <item x="28"/>
        <item x="34"/>
        <item x="42"/>
        <item x="124"/>
        <item x="359"/>
        <item x="430"/>
        <item x="9"/>
        <item x="10"/>
        <item x="11"/>
        <item x="12"/>
        <item x="13"/>
        <item x="15"/>
        <item x="17"/>
        <item x="19"/>
        <item x="24"/>
        <item x="26"/>
        <item x="29"/>
        <item x="30"/>
        <item x="35"/>
        <item x="36"/>
        <item x="37"/>
        <item x="38"/>
        <item x="39"/>
        <item x="41"/>
        <item x="49"/>
        <item x="519"/>
        <item x="51"/>
        <item x="528"/>
        <item x="47"/>
        <item x="527"/>
        <item x="46"/>
        <item x="533"/>
        <item x="572"/>
        <item x="82"/>
        <item x="81"/>
        <item x="76"/>
        <item x="77"/>
        <item x="78"/>
        <item x="79"/>
        <item x="80"/>
        <item x="549"/>
        <item x="91"/>
        <item x="96"/>
        <item x="97"/>
        <item x="99"/>
        <item x="556"/>
        <item x="100"/>
        <item x="220"/>
        <item x="559"/>
        <item x="108"/>
        <item x="110"/>
        <item x="111"/>
        <item x="113"/>
        <item x="114"/>
        <item x="115"/>
        <item x="118"/>
        <item x="119"/>
        <item x="126"/>
        <item x="128"/>
        <item x="117"/>
        <item x="122"/>
        <item x="131"/>
        <item x="134"/>
        <item x="147"/>
        <item x="148"/>
        <item x="150"/>
        <item x="151"/>
        <item x="520"/>
        <item x="521"/>
        <item x="522"/>
        <item x="156"/>
        <item x="523"/>
        <item x="157"/>
        <item x="524"/>
        <item x="158"/>
        <item x="160"/>
        <item x="161"/>
        <item x="162"/>
        <item x="138"/>
        <item x="255"/>
        <item x="581"/>
        <item x="174"/>
        <item x="181"/>
        <item x="182"/>
        <item x="191"/>
        <item x="193"/>
        <item x="184"/>
        <item x="185"/>
        <item x="299"/>
        <item x="386"/>
        <item x="195"/>
        <item x="196"/>
        <item x="197"/>
        <item x="198"/>
        <item x="199"/>
        <item x="206"/>
        <item x="207"/>
        <item x="548"/>
        <item x="213"/>
        <item x="555"/>
        <item x="215"/>
        <item x="216"/>
        <item x="222"/>
        <item x="229"/>
        <item x="232"/>
        <item x="233"/>
        <item x="235"/>
        <item x="237"/>
        <item x="238"/>
        <item x="239"/>
        <item x="244"/>
        <item x="246"/>
        <item x="240"/>
        <item x="241"/>
        <item x="251"/>
        <item x="562"/>
        <item x="254"/>
        <item x="266"/>
        <item x="267"/>
        <item x="525"/>
        <item x="268"/>
        <item x="258"/>
        <item x="260"/>
        <item x="279"/>
        <item x="280"/>
        <item x="281"/>
        <item x="282"/>
        <item x="286"/>
        <item x="287"/>
        <item x="296"/>
        <item x="297"/>
        <item x="298"/>
        <item x="309"/>
        <item x="306"/>
        <item x="300"/>
        <item x="314"/>
        <item x="315"/>
        <item x="321"/>
        <item x="322"/>
        <item x="557"/>
        <item x="325"/>
        <item x="326"/>
        <item x="333"/>
        <item x="336"/>
        <item x="337"/>
        <item x="339"/>
        <item x="340"/>
        <item x="341"/>
        <item x="347"/>
        <item x="342"/>
        <item x="344"/>
        <item x="345"/>
        <item x="352"/>
        <item x="355"/>
        <item x="356"/>
        <item x="357"/>
        <item x="360"/>
        <item x="364"/>
        <item x="564"/>
        <item x="526"/>
        <item x="371"/>
        <item x="372"/>
        <item x="378"/>
        <item x="382"/>
        <item x="383"/>
        <item x="384"/>
        <item x="385"/>
        <item x="387"/>
        <item x="405"/>
        <item x="406"/>
        <item x="409"/>
        <item x="558"/>
        <item x="410"/>
        <item x="414"/>
        <item x="416"/>
        <item x="417"/>
        <item x="420"/>
        <item x="421"/>
        <item x="422"/>
        <item x="423"/>
        <item x="424"/>
        <item x="425"/>
        <item x="426"/>
        <item x="428"/>
        <item x="429"/>
        <item x="434"/>
        <item x="587"/>
        <item x="561"/>
        <item x="437"/>
        <item x="40"/>
        <item x="68"/>
        <item x="159"/>
        <item x="194"/>
        <item x="248"/>
        <item x="245"/>
        <item x="302"/>
        <item x="349"/>
        <item x="393"/>
        <item x="399"/>
        <item x="400"/>
        <item x="435"/>
        <item x="103"/>
        <item x="23"/>
        <item x="90"/>
        <item x="373"/>
        <item x="412"/>
        <item x="413"/>
        <item x="3"/>
        <item x="14"/>
        <item x="33"/>
        <item x="560"/>
        <item x="44"/>
        <item x="45"/>
        <item x="48"/>
        <item x="50"/>
        <item x="52"/>
        <item x="53"/>
        <item x="54"/>
        <item x="56"/>
        <item x="58"/>
        <item x="59"/>
        <item x="60"/>
        <item x="61"/>
        <item x="62"/>
        <item x="63"/>
        <item x="64"/>
        <item x="65"/>
        <item x="66"/>
        <item x="69"/>
        <item x="70"/>
        <item x="74"/>
        <item x="83"/>
        <item x="84"/>
        <item x="85"/>
        <item x="89"/>
        <item x="92"/>
        <item x="93"/>
        <item x="94"/>
        <item x="95"/>
        <item x="101"/>
        <item x="112"/>
        <item x="116"/>
        <item x="121"/>
        <item x="123"/>
        <item x="129"/>
        <item x="132"/>
        <item x="133"/>
        <item x="135"/>
        <item x="136"/>
        <item x="137"/>
        <item x="140"/>
        <item x="141"/>
        <item x="142"/>
        <item x="143"/>
        <item x="144"/>
        <item x="145"/>
        <item x="146"/>
        <item x="149"/>
        <item x="152"/>
        <item x="153"/>
        <item x="154"/>
        <item x="155"/>
        <item x="163"/>
        <item x="164"/>
        <item x="166"/>
        <item x="167"/>
        <item x="168"/>
        <item x="169"/>
        <item x="170"/>
        <item x="172"/>
        <item x="173"/>
        <item x="175"/>
        <item x="187"/>
        <item x="192"/>
        <item x="201"/>
        <item x="202"/>
        <item x="205"/>
        <item x="209"/>
        <item x="210"/>
        <item x="212"/>
        <item x="217"/>
        <item x="218"/>
        <item x="219"/>
        <item x="223"/>
        <item x="228"/>
        <item x="230"/>
        <item x="231"/>
        <item x="242"/>
        <item x="243"/>
        <item x="247"/>
        <item x="252"/>
        <item x="253"/>
        <item x="256"/>
        <item x="257"/>
        <item x="259"/>
        <item x="263"/>
        <item x="264"/>
        <item x="265"/>
        <item x="269"/>
        <item x="270"/>
        <item x="271"/>
        <item x="272"/>
        <item x="273"/>
        <item x="288"/>
        <item x="289"/>
        <item x="303"/>
        <item x="304"/>
        <item x="305"/>
        <item x="307"/>
        <item x="312"/>
        <item x="317"/>
        <item x="318"/>
        <item x="320"/>
        <item x="551"/>
        <item x="323"/>
        <item x="324"/>
        <item x="331"/>
        <item x="334"/>
        <item x="335"/>
        <item x="346"/>
        <item x="348"/>
        <item x="353"/>
        <item x="354"/>
        <item x="358"/>
        <item x="361"/>
        <item x="362"/>
        <item x="363"/>
        <item x="365"/>
        <item x="367"/>
        <item x="377"/>
        <item x="388"/>
        <item x="390"/>
        <item x="391"/>
        <item x="392"/>
        <item x="394"/>
        <item x="395"/>
        <item x="396"/>
        <item x="543"/>
        <item x="402"/>
        <item x="403"/>
        <item x="552"/>
        <item x="407"/>
        <item x="408"/>
        <item x="415"/>
        <item x="418"/>
        <item x="419"/>
        <item x="431"/>
        <item x="432"/>
        <item x="433"/>
        <item x="438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7"/>
        <item x="458"/>
        <item x="459"/>
        <item x="460"/>
        <item x="461"/>
        <item x="462"/>
        <item x="464"/>
        <item x="465"/>
        <item x="466"/>
        <item x="467"/>
        <item x="468"/>
        <item x="470"/>
        <item x="471"/>
        <item x="472"/>
        <item x="474"/>
        <item x="475"/>
        <item x="476"/>
        <item x="479"/>
        <item x="481"/>
        <item x="482"/>
        <item x="483"/>
        <item x="484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2"/>
        <item x="513"/>
        <item x="514"/>
        <item x="515"/>
        <item x="516"/>
        <item x="517"/>
        <item x="518"/>
        <item x="529"/>
        <item x="530"/>
        <item x="531"/>
        <item x="532"/>
        <item x="535"/>
        <item x="546"/>
        <item x="550"/>
        <item x="55"/>
        <item x="107"/>
        <item x="127"/>
        <item x="250"/>
        <item x="275"/>
        <item x="276"/>
        <item x="277"/>
        <item x="278"/>
        <item x="368"/>
        <item x="369"/>
        <item x="370"/>
        <item x="374"/>
        <item x="534"/>
        <item x="436"/>
        <item x="452"/>
        <item x="453"/>
        <item x="454"/>
        <item x="455"/>
        <item x="456"/>
        <item x="511"/>
        <item x="43"/>
        <item x="189"/>
        <item x="313"/>
        <item x="427"/>
        <item x="536"/>
        <item x="537"/>
        <item x="538"/>
        <item x="539"/>
        <item x="540"/>
        <item x="541"/>
        <item x="542"/>
        <item x="544"/>
        <item x="545"/>
        <item x="125"/>
        <item x="86"/>
        <item x="87"/>
        <item x="98"/>
        <item x="109"/>
        <item x="139"/>
        <item x="179"/>
        <item x="186"/>
        <item x="188"/>
        <item x="190"/>
        <item x="200"/>
        <item x="204"/>
        <item x="208"/>
        <item x="214"/>
        <item x="261"/>
        <item x="262"/>
        <item x="283"/>
        <item x="290"/>
        <item x="295"/>
        <item x="301"/>
        <item x="311"/>
        <item x="316"/>
        <item x="389"/>
        <item x="398"/>
        <item x="401"/>
        <item x="463"/>
        <item x="469"/>
        <item x="473"/>
        <item x="477"/>
        <item x="478"/>
        <item x="480"/>
        <item x="485"/>
        <item x="486"/>
        <item x="487"/>
        <item x="553"/>
        <item x="554"/>
        <item x="563"/>
        <item x="565"/>
        <item x="566"/>
        <item x="567"/>
        <item x="568"/>
        <item x="569"/>
        <item x="570"/>
        <item x="571"/>
        <item x="573"/>
        <item x="574"/>
        <item x="575"/>
        <item x="576"/>
        <item x="577"/>
        <item x="578"/>
        <item x="579"/>
        <item x="580"/>
        <item x="582"/>
        <item x="583"/>
        <item x="584"/>
        <item x="585"/>
        <item x="586"/>
        <item x="588"/>
        <item t="default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axis="axisPage" subtotalTop="0" multipleItemSelectionAllowed="1" showAll="0" insertBlankRow="1">
      <items count="6">
        <item x="4"/>
        <item h="1" x="1"/>
        <item h="1" x="0"/>
        <item h="1" x="2"/>
        <item x="3"/>
        <item t="default"/>
      </items>
    </pivotField>
    <pivotField dataField="1" showAll="0" defaultSubtotal="0"/>
    <pivotField dataField="1" showAll="0" defaultSubtotal="0"/>
    <pivotField dataField="1" showAll="0" defaultSubtotal="0"/>
    <pivotField showAll="0" defaultSubtotal="0"/>
    <pivotField showAll="0" defaultSubtotal="0"/>
    <pivotField showAll="0" defaultSubtotal="0"/>
    <pivotField subtotalTop="0" showAll="0"/>
    <pivotField dataField="1" showAll="0" defaultSubtotal="0"/>
    <pivotField showAll="0" defaultSubtotal="0"/>
    <pivotField showAll="0" defaultSubtotal="0"/>
    <pivotField subtotalTop="0" showAll="0"/>
    <pivotField showAll="0" defaultSubtotal="0"/>
    <pivotField showAll="0" defaultSubtotal="0"/>
    <pivotField subtotalTop="0" showAll="0"/>
    <pivotField showAll="0" defaultSubtotal="0"/>
  </pivotFields>
  <rowFields count="3">
    <field x="7"/>
    <field x="5"/>
    <field x="12"/>
  </rowFields>
  <rowItems count="47">
    <i>
      <x v="2"/>
    </i>
    <i r="1">
      <x v="2"/>
    </i>
    <i r="2">
      <x v="77"/>
    </i>
    <i r="2">
      <x v="86"/>
    </i>
    <i r="2">
      <x v="96"/>
    </i>
    <i r="2">
      <x v="98"/>
    </i>
    <i r="2">
      <x v="267"/>
    </i>
    <i t="default" r="1">
      <x v="2"/>
    </i>
    <i r="1">
      <x v="4"/>
    </i>
    <i r="2">
      <x v="76"/>
    </i>
    <i r="2">
      <x v="89"/>
    </i>
    <i r="2">
      <x v="92"/>
    </i>
    <i r="2">
      <x v="93"/>
    </i>
    <i r="2">
      <x v="97"/>
    </i>
    <i t="default" r="1">
      <x v="4"/>
    </i>
    <i r="1">
      <x v="5"/>
    </i>
    <i r="2">
      <x v="95"/>
    </i>
    <i t="default" r="1">
      <x v="5"/>
    </i>
    <i t="default">
      <x v="2"/>
    </i>
    <i t="blank">
      <x v="2"/>
    </i>
    <i>
      <x v="3"/>
    </i>
    <i r="1">
      <x v="2"/>
    </i>
    <i r="2">
      <x v="104"/>
    </i>
    <i r="2">
      <x v="111"/>
    </i>
    <i r="2">
      <x v="112"/>
    </i>
    <i t="default" r="1">
      <x v="2"/>
    </i>
    <i r="1">
      <x v="3"/>
    </i>
    <i r="2">
      <x v="311"/>
    </i>
    <i t="default" r="1">
      <x v="3"/>
    </i>
    <i r="1">
      <x v="4"/>
    </i>
    <i r="2">
      <x v="102"/>
    </i>
    <i r="2">
      <x v="117"/>
    </i>
    <i r="2">
      <x v="291"/>
    </i>
    <i r="2">
      <x v="303"/>
    </i>
    <i r="2">
      <x v="304"/>
    </i>
    <i r="2">
      <x v="305"/>
    </i>
    <i r="2">
      <x v="309"/>
    </i>
    <i r="2">
      <x v="310"/>
    </i>
    <i r="2">
      <x v="315"/>
    </i>
    <i t="default" r="1">
      <x v="4"/>
    </i>
    <i r="1">
      <x v="5"/>
    </i>
    <i r="2">
      <x v="268"/>
    </i>
    <i r="2">
      <x v="307"/>
    </i>
    <i t="default" r="1">
      <x v="5"/>
    </i>
    <i t="default">
      <x v="3"/>
    </i>
    <i t="blank"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6">
    <pageField fld="6" hier="-1"/>
    <pageField fld="8" hier="-1"/>
    <pageField fld="18" hier="-1"/>
    <pageField fld="10" hier="-1"/>
    <pageField fld="3" hier="-1"/>
    <pageField fld="9" hier="-1"/>
  </pageFields>
  <dataFields count="4">
    <dataField name="2023 &amp; Prior Years" fld="19" baseField="13" baseItem="967"/>
    <dataField name="2024 " fld="20" baseField="13" baseItem="967"/>
    <dataField name="2025" fld="21" baseField="13" baseItem="967"/>
    <dataField name="Sum of Total With Prior Year" fld="26" baseField="0" baseItem="0"/>
  </dataFields>
  <formats count="61">
    <format dxfId="121">
      <pivotArea outline="0" collapsedLevelsAreSubtotals="1" fieldPosition="0"/>
    </format>
    <format dxfId="120">
      <pivotArea field="7" type="button" dataOnly="0" labelOnly="1" outline="0" axis="axisRow" fieldPosition="0"/>
    </format>
    <format dxfId="119">
      <pivotArea field="6" type="button" dataOnly="0" labelOnly="1" outline="0" axis="axisPage" fieldPosition="0"/>
    </format>
    <format dxfId="118">
      <pivotArea field="8" type="button" dataOnly="0" labelOnly="1" outline="0" axis="axisPage" fieldPosition="1"/>
    </format>
    <format dxfId="117">
      <pivotArea dataOnly="0" labelOnly="1" outline="0" fieldPosition="0">
        <references count="1">
          <reference field="8" count="0"/>
        </references>
      </pivotArea>
    </format>
    <format dxfId="116">
      <pivotArea dataOnly="0" labelOnly="1" grandRow="1" outline="0" fieldPosition="0"/>
    </format>
    <format dxfId="115">
      <pivotArea dataOnly="0" labelOnly="1" fieldPosition="0">
        <references count="1">
          <reference field="7" count="1">
            <x v="0"/>
          </reference>
        </references>
      </pivotArea>
    </format>
    <format dxfId="114">
      <pivotArea dataOnly="0" labelOnly="1" fieldPosition="0">
        <references count="1">
          <reference field="7" count="1">
            <x v="0"/>
          </reference>
        </references>
      </pivotArea>
    </format>
    <format dxfId="113">
      <pivotArea dataOnly="0" labelOnly="1" fieldPosition="0">
        <references count="1">
          <reference field="7" count="1">
            <x v="1"/>
          </reference>
        </references>
      </pivotArea>
    </format>
    <format dxfId="112">
      <pivotArea dataOnly="0" labelOnly="1" fieldPosition="0">
        <references count="1">
          <reference field="7" count="1">
            <x v="1"/>
          </reference>
        </references>
      </pivotArea>
    </format>
    <format dxfId="111">
      <pivotArea outline="0" collapsedLevelsAreSubtotals="1" fieldPosition="0"/>
    </format>
    <format dxfId="110">
      <pivotArea dataOnly="0" labelOnly="1" fieldPosition="0">
        <references count="1">
          <reference field="7" count="0"/>
        </references>
      </pivotArea>
    </format>
    <format dxfId="109">
      <pivotArea dataOnly="0" labelOnly="1" fieldPosition="0">
        <references count="1">
          <reference field="7" count="0" defaultSubtotal="1"/>
        </references>
      </pivotArea>
    </format>
    <format dxfId="108">
      <pivotArea dataOnly="0" labelOnly="1" grandRow="1" outline="0" fieldPosition="0"/>
    </format>
    <format dxfId="107">
      <pivotArea outline="0" collapsedLevelsAreSubtotals="1" fieldPosition="0"/>
    </format>
    <format dxfId="106">
      <pivotArea dataOnly="0" labelOnly="1" fieldPosition="0">
        <references count="1">
          <reference field="7" count="0"/>
        </references>
      </pivotArea>
    </format>
    <format dxfId="105">
      <pivotArea dataOnly="0" labelOnly="1" fieldPosition="0">
        <references count="1">
          <reference field="7" count="0" defaultSubtotal="1"/>
        </references>
      </pivotArea>
    </format>
    <format dxfId="104">
      <pivotArea dataOnly="0" labelOnly="1" grandRow="1" outline="0" fieldPosition="0"/>
    </format>
    <format dxfId="103">
      <pivotArea dataOnly="0" labelOnly="1" fieldPosition="0">
        <references count="1">
          <reference field="7" count="1">
            <x v="0"/>
          </reference>
        </references>
      </pivotArea>
    </format>
    <format dxfId="102">
      <pivotArea dataOnly="0" labelOnly="1" fieldPosition="0">
        <references count="1">
          <reference field="7" count="1">
            <x v="1"/>
          </reference>
        </references>
      </pivotArea>
    </format>
    <format dxfId="101">
      <pivotArea collapsedLevelsAreSubtotals="1" fieldPosition="0">
        <references count="1">
          <reference field="7" count="1" defaultSubtotal="1">
            <x v="0"/>
          </reference>
        </references>
      </pivotArea>
    </format>
    <format dxfId="100">
      <pivotArea collapsedLevelsAreSubtotals="1" fieldPosition="0">
        <references count="1">
          <reference field="7" count="1" defaultSubtotal="1">
            <x v="1"/>
          </reference>
        </references>
      </pivotArea>
    </format>
    <format dxfId="99">
      <pivotArea grandRow="1" outline="0" collapsedLevelsAreSubtotals="1" fieldPosition="0"/>
    </format>
    <format dxfId="98">
      <pivotArea type="origin" dataOnly="0" labelOnly="1" outline="0" fieldPosition="0"/>
    </format>
    <format dxfId="97">
      <pivotArea dataOnly="0" labelOnly="1" fieldPosition="0">
        <references count="1">
          <reference field="7" count="0"/>
        </references>
      </pivotArea>
    </format>
    <format dxfId="96">
      <pivotArea dataOnly="0" labelOnly="1" fieldPosition="0">
        <references count="1">
          <reference field="7" count="0" defaultSubtotal="1"/>
        </references>
      </pivotArea>
    </format>
    <format dxfId="95">
      <pivotArea dataOnly="0" labelOnly="1" grandRow="1" outline="0" fieldPosition="0"/>
    </format>
    <format dxfId="94">
      <pivotArea dataOnly="0" labelOnly="1" fieldPosition="0">
        <references count="2">
          <reference field="5" count="1">
            <x v="4"/>
          </reference>
          <reference field="7" count="1" selected="0">
            <x v="0"/>
          </reference>
        </references>
      </pivotArea>
    </format>
    <format dxfId="93">
      <pivotArea dataOnly="0" labelOnly="1" fieldPosition="0">
        <references count="1">
          <reference field="5" count="0"/>
        </references>
      </pivotArea>
    </format>
    <format dxfId="92">
      <pivotArea dataOnly="0" labelOnly="1" fieldPosition="0">
        <references count="2">
          <reference field="5" count="1" defaultSubtotal="1">
            <x v="4"/>
          </reference>
          <reference field="7" count="1" selected="0">
            <x v="0"/>
          </reference>
        </references>
      </pivotArea>
    </format>
    <format dxfId="91">
      <pivotArea dataOnly="0" labelOnly="1" fieldPosition="0">
        <references count="2">
          <reference field="5" count="1" defaultSubtotal="1">
            <x v="6"/>
          </reference>
          <reference field="7" count="1" selected="0">
            <x v="0"/>
          </reference>
        </references>
      </pivotArea>
    </format>
    <format dxfId="90">
      <pivotArea dataOnly="0" labelOnly="1" fieldPosition="0">
        <references count="2">
          <reference field="5" count="1" defaultSubtotal="1">
            <x v="2"/>
          </reference>
          <reference field="7" count="1" selected="0">
            <x v="1"/>
          </reference>
        </references>
      </pivotArea>
    </format>
    <format dxfId="89">
      <pivotArea dataOnly="0" labelOnly="1" fieldPosition="0">
        <references count="2">
          <reference field="5" count="1" defaultSubtotal="1">
            <x v="4"/>
          </reference>
          <reference field="7" count="1" selected="0">
            <x v="1"/>
          </reference>
        </references>
      </pivotArea>
    </format>
    <format dxfId="88">
      <pivotArea dataOnly="0" labelOnly="1" fieldPosition="0">
        <references count="2">
          <reference field="5" count="1" defaultSubtotal="1">
            <x v="5"/>
          </reference>
          <reference field="7" count="1" selected="0">
            <x v="1"/>
          </reference>
        </references>
      </pivotArea>
    </format>
    <format dxfId="87">
      <pivotArea dataOnly="0" labelOnly="1" fieldPosition="0">
        <references count="2">
          <reference field="5" count="1" defaultSubtotal="1">
            <x v="6"/>
          </reference>
          <reference field="7" count="1" selected="0">
            <x v="1"/>
          </reference>
        </references>
      </pivotArea>
    </format>
    <format dxfId="86">
      <pivotArea dataOnly="0" labelOnly="1" fieldPosition="0">
        <references count="2">
          <reference field="5" count="1" defaultSubtotal="1">
            <x v="2"/>
          </reference>
          <reference field="7" count="1" selected="0">
            <x v="2"/>
          </reference>
        </references>
      </pivotArea>
    </format>
    <format dxfId="85">
      <pivotArea dataOnly="0" labelOnly="1" fieldPosition="0">
        <references count="2">
          <reference field="5" count="1" defaultSubtotal="1">
            <x v="3"/>
          </reference>
          <reference field="7" count="1" selected="0">
            <x v="2"/>
          </reference>
        </references>
      </pivotArea>
    </format>
    <format dxfId="84">
      <pivotArea dataOnly="0" labelOnly="1" fieldPosition="0">
        <references count="2">
          <reference field="5" count="1" defaultSubtotal="1">
            <x v="4"/>
          </reference>
          <reference field="7" count="1" selected="0">
            <x v="2"/>
          </reference>
        </references>
      </pivotArea>
    </format>
    <format dxfId="83">
      <pivotArea dataOnly="0" labelOnly="1" fieldPosition="0">
        <references count="2">
          <reference field="5" count="1" defaultSubtotal="1">
            <x v="6"/>
          </reference>
          <reference field="7" count="1" selected="0">
            <x v="2"/>
          </reference>
        </references>
      </pivotArea>
    </format>
    <format dxfId="82">
      <pivotArea dataOnly="0" labelOnly="1" fieldPosition="0">
        <references count="2">
          <reference field="5" count="1" defaultSubtotal="1">
            <x v="4"/>
          </reference>
          <reference field="7" count="1" selected="0">
            <x v="2"/>
          </reference>
        </references>
      </pivotArea>
    </format>
    <format dxfId="81">
      <pivotArea collapsedLevelsAreSubtotals="1" fieldPosition="0">
        <references count="2">
          <reference field="5" count="1" defaultSubtotal="1">
            <x v="3"/>
          </reference>
          <reference field="7" count="1" selected="0">
            <x v="2"/>
          </reference>
        </references>
      </pivotArea>
    </format>
    <format dxfId="80">
      <pivotArea collapsedLevelsAreSubtotals="1" fieldPosition="0">
        <references count="2">
          <reference field="5" count="1" defaultSubtotal="1">
            <x v="2"/>
          </reference>
          <reference field="7" count="1" selected="0">
            <x v="2"/>
          </reference>
        </references>
      </pivotArea>
    </format>
    <format dxfId="79">
      <pivotArea collapsedLevelsAreSubtotals="1" fieldPosition="0">
        <references count="2">
          <reference field="5" count="1" defaultSubtotal="1">
            <x v="5"/>
          </reference>
          <reference field="7" count="1" selected="0">
            <x v="1"/>
          </reference>
        </references>
      </pivotArea>
    </format>
    <format dxfId="78">
      <pivotArea collapsedLevelsAreSubtotals="1" fieldPosition="0">
        <references count="2">
          <reference field="5" count="1" defaultSubtotal="1">
            <x v="4"/>
          </reference>
          <reference field="7" count="1" selected="0">
            <x v="1"/>
          </reference>
        </references>
      </pivotArea>
    </format>
    <format dxfId="77">
      <pivotArea collapsedLevelsAreSubtotals="1" fieldPosition="0">
        <references count="2">
          <reference field="5" count="1" defaultSubtotal="1">
            <x v="2"/>
          </reference>
          <reference field="7" count="1" selected="0">
            <x v="1"/>
          </reference>
        </references>
      </pivotArea>
    </format>
    <format dxfId="76">
      <pivotArea collapsedLevelsAreSubtotals="1" fieldPosition="0">
        <references count="2">
          <reference field="5" count="1" defaultSubtotal="1">
            <x v="4"/>
          </reference>
          <reference field="7" count="1" selected="0">
            <x v="0"/>
          </reference>
        </references>
      </pivotArea>
    </format>
    <format dxfId="75">
      <pivotArea collapsedLevelsAreSubtotals="1" fieldPosition="0">
        <references count="2">
          <reference field="5" count="1" defaultSubtotal="1">
            <x v="5"/>
          </reference>
          <reference field="7" count="1" selected="0">
            <x v="2"/>
          </reference>
        </references>
      </pivotArea>
    </format>
    <format dxfId="74">
      <pivotArea collapsedLevelsAreSubtotals="1" fieldPosition="0">
        <references count="2">
          <reference field="5" count="1" defaultSubtotal="1">
            <x v="4"/>
          </reference>
          <reference field="7" count="1" selected="0">
            <x v="2"/>
          </reference>
        </references>
      </pivotArea>
    </format>
    <format dxfId="73">
      <pivotArea dataOnly="0" labelOnly="1" fieldPosition="0">
        <references count="1">
          <reference field="7" count="1">
            <x v="2"/>
          </reference>
        </references>
      </pivotArea>
    </format>
    <format dxfId="72">
      <pivotArea dataOnly="0" labelOnly="1" fieldPosition="0">
        <references count="1">
          <reference field="7" count="1">
            <x v="2"/>
          </reference>
        </references>
      </pivotArea>
    </format>
    <format dxfId="71">
      <pivotArea dataOnly="0" labelOnly="1" fieldPosition="0">
        <references count="2">
          <reference field="5" count="1" defaultSubtotal="1">
            <x v="4"/>
          </reference>
          <reference field="7" count="1" selected="0">
            <x v="2"/>
          </reference>
        </references>
      </pivotArea>
    </format>
    <format dxfId="70">
      <pivotArea dataOnly="0" labelOnly="1" fieldPosition="0">
        <references count="2">
          <reference field="5" count="1" defaultSubtotal="1">
            <x v="5"/>
          </reference>
          <reference field="7" count="1" selected="0">
            <x v="2"/>
          </reference>
        </references>
      </pivotArea>
    </format>
    <format dxfId="6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6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6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66">
      <pivotArea dataOnly="0" labelOnly="1" fieldPosition="0">
        <references count="1">
          <reference field="7" count="0"/>
        </references>
      </pivotArea>
    </format>
    <format dxfId="65">
      <pivotArea dataOnly="0" labelOnly="1" fieldPosition="0">
        <references count="1">
          <reference field="7" count="1" defaultSubtotal="1">
            <x v="2"/>
          </reference>
        </references>
      </pivotArea>
    </format>
    <format dxfId="64">
      <pivotArea dataOnly="0" labelOnly="1" fieldPosition="0">
        <references count="1">
          <reference field="7" count="1" defaultSubtotal="1">
            <x v="3"/>
          </reference>
        </references>
      </pivotArea>
    </format>
    <format dxfId="63">
      <pivotArea dataOnly="0" labelOnly="1" grandRow="1" outline="0" fieldPosition="0"/>
    </format>
    <format dxfId="62">
      <pivotArea grandRow="1" outline="0" collapsedLevelsAreSubtotals="1" fieldPosition="0"/>
    </format>
    <format dxfId="61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7" count="1" defaultSubtotal="1">
            <x v="3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4" cacheId="0" applyNumberFormats="0" applyBorderFormats="0" applyFontFormats="0" applyPatternFormats="0" applyAlignmentFormats="0" applyWidthHeightFormats="1" dataCaption="Values" grandTotalCaption="Total Capital Projects" updatedVersion="6" minRefreshableVersion="3" showDrill="0" colGrandTotals="0" itemPrintTitles="1" createdVersion="4" indent="0" showHeaders="0" outline="1" outlineData="1" gridDropZones="1" multipleFieldFilters="0">
  <location ref="A14:E96" firstHeaderRow="1" firstDataRow="2" firstDataCol="1" rowPageCount="6" colPageCount="1"/>
  <pivotFields count="34">
    <pivotField subtotalTop="0" showAll="0" insertBlankRow="1"/>
    <pivotField subtotalTop="0" showAll="0" insertBlankRow="1"/>
    <pivotField subtotalTop="0" showAll="0"/>
    <pivotField axis="axisPage" subtotalTop="0" multipleItemSelectionAllowed="1" showAll="0">
      <items count="7">
        <item h="1" x="4"/>
        <item h="1" x="5"/>
        <item x="1"/>
        <item x="2"/>
        <item x="0"/>
        <item h="1" x="3"/>
        <item t="default"/>
      </items>
    </pivotField>
    <pivotField subtotalTop="0" showAll="0"/>
    <pivotField axis="axisRow" subtotalTop="0" showAll="0">
      <items count="9">
        <item x="5"/>
        <item x="6"/>
        <item x="3"/>
        <item x="4"/>
        <item x="0"/>
        <item x="2"/>
        <item x="1"/>
        <item x="7"/>
        <item t="default"/>
      </items>
    </pivotField>
    <pivotField axis="axisPage" subtotalTop="0" multipleItemSelectionAllowed="1" showAll="0" insertBlankRow="1">
      <items count="13">
        <item x="0"/>
        <item x="1"/>
        <item x="2"/>
        <item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axis="axisRow" subtotalCaption="Total ?" subtotalTop="0" multipleItemSelectionAllowed="1" showAll="0" insertBlankRow="1">
      <items count="11">
        <item n="Multi-Year Projects Commencing in 2021" x="0"/>
        <item n="Multi-Year Projects Commencing in 2022" x="1"/>
        <item n="Multi Year Projects Commencing in 2023" x="2"/>
        <item n="Multi-Year Projects Commencing in 2024" x="4"/>
        <item h="1" x="5"/>
        <item h="1" x="3"/>
        <item h="1" x="6"/>
        <item h="1" x="7"/>
        <item h="1" x="8"/>
        <item h="1" x="9"/>
        <item t="default"/>
      </items>
    </pivotField>
    <pivotField axis="axisPage" subtotalTop="0" multipleItemSelectionAllowed="1" showAll="0" insertBlankRow="1">
      <items count="8">
        <item x="1"/>
        <item x="2"/>
        <item x="0"/>
        <item x="3"/>
        <item x="4"/>
        <item x="5"/>
        <item x="6"/>
        <item t="default"/>
      </items>
    </pivotField>
    <pivotField axis="axisPage" subtotalTop="0" multipleItemSelectionAllowed="1" showAll="0">
      <items count="3">
        <item x="0"/>
        <item h="1" x="1"/>
        <item t="default"/>
      </items>
    </pivotField>
    <pivotField axis="axisPage" subtotalTop="0" multipleItemSelectionAllowed="1" showAll="0">
      <items count="4">
        <item x="0"/>
        <item h="1" x="1"/>
        <item x="2"/>
        <item t="default"/>
      </items>
    </pivotField>
    <pivotField subtotalTop="0" showAll="0" insertBlankRow="1"/>
    <pivotField axis="axisRow" subtotalTop="0" showAll="0" insertBlankRow="1">
      <items count="591">
        <item x="375"/>
        <item x="6"/>
        <item x="130"/>
        <item x="73"/>
        <item x="71"/>
        <item x="72"/>
        <item x="178"/>
        <item x="176"/>
        <item x="57"/>
        <item x="589"/>
        <item x="0"/>
        <item x="1"/>
        <item x="2"/>
        <item x="75"/>
        <item x="180"/>
        <item x="102"/>
        <item x="224"/>
        <item x="120"/>
        <item x="236"/>
        <item x="249"/>
        <item x="7"/>
        <item x="5"/>
        <item x="67"/>
        <item x="171"/>
        <item x="285"/>
        <item x="294"/>
        <item x="332"/>
        <item x="351"/>
        <item x="32"/>
        <item x="8"/>
        <item x="165"/>
        <item x="274"/>
        <item x="177"/>
        <item x="293"/>
        <item x="291"/>
        <item x="292"/>
        <item x="308"/>
        <item x="31"/>
        <item x="211"/>
        <item x="319"/>
        <item x="4"/>
        <item x="221"/>
        <item x="327"/>
        <item x="104"/>
        <item x="105"/>
        <item x="106"/>
        <item x="225"/>
        <item x="226"/>
        <item x="227"/>
        <item x="328"/>
        <item x="329"/>
        <item x="330"/>
        <item x="234"/>
        <item x="338"/>
        <item x="343"/>
        <item x="350"/>
        <item x="20"/>
        <item x="21"/>
        <item x="22"/>
        <item x="88"/>
        <item x="284"/>
        <item x="547"/>
        <item x="203"/>
        <item x="183"/>
        <item x="310"/>
        <item x="397"/>
        <item x="366"/>
        <item x="376"/>
        <item x="381"/>
        <item x="379"/>
        <item x="380"/>
        <item x="404"/>
        <item x="411"/>
        <item x="439"/>
        <item x="16"/>
        <item x="18"/>
        <item x="25"/>
        <item x="27"/>
        <item x="28"/>
        <item x="34"/>
        <item x="42"/>
        <item x="124"/>
        <item x="359"/>
        <item x="430"/>
        <item x="9"/>
        <item x="10"/>
        <item x="11"/>
        <item x="12"/>
        <item x="13"/>
        <item x="15"/>
        <item x="17"/>
        <item x="19"/>
        <item x="24"/>
        <item x="26"/>
        <item x="29"/>
        <item x="30"/>
        <item x="35"/>
        <item x="36"/>
        <item x="37"/>
        <item x="38"/>
        <item x="39"/>
        <item x="41"/>
        <item x="49"/>
        <item x="519"/>
        <item x="51"/>
        <item x="528"/>
        <item x="47"/>
        <item x="527"/>
        <item x="46"/>
        <item x="533"/>
        <item x="572"/>
        <item x="82"/>
        <item x="81"/>
        <item x="76"/>
        <item x="77"/>
        <item x="78"/>
        <item x="79"/>
        <item x="80"/>
        <item x="549"/>
        <item x="91"/>
        <item x="96"/>
        <item x="97"/>
        <item x="99"/>
        <item x="556"/>
        <item x="100"/>
        <item x="220"/>
        <item x="559"/>
        <item x="108"/>
        <item x="110"/>
        <item x="111"/>
        <item x="113"/>
        <item x="114"/>
        <item x="115"/>
        <item x="118"/>
        <item x="119"/>
        <item x="126"/>
        <item x="128"/>
        <item x="117"/>
        <item x="122"/>
        <item x="131"/>
        <item x="134"/>
        <item x="147"/>
        <item x="148"/>
        <item x="150"/>
        <item x="151"/>
        <item x="520"/>
        <item x="521"/>
        <item x="522"/>
        <item x="156"/>
        <item x="523"/>
        <item x="157"/>
        <item x="524"/>
        <item x="158"/>
        <item x="160"/>
        <item x="161"/>
        <item x="162"/>
        <item x="138"/>
        <item x="255"/>
        <item x="581"/>
        <item x="174"/>
        <item x="181"/>
        <item x="182"/>
        <item x="191"/>
        <item x="193"/>
        <item x="184"/>
        <item x="185"/>
        <item x="299"/>
        <item x="386"/>
        <item x="195"/>
        <item x="196"/>
        <item x="197"/>
        <item x="198"/>
        <item x="199"/>
        <item x="206"/>
        <item x="207"/>
        <item x="548"/>
        <item x="213"/>
        <item x="555"/>
        <item x="215"/>
        <item x="216"/>
        <item x="222"/>
        <item x="229"/>
        <item x="232"/>
        <item x="233"/>
        <item x="235"/>
        <item x="237"/>
        <item x="238"/>
        <item x="239"/>
        <item x="244"/>
        <item x="246"/>
        <item x="240"/>
        <item x="241"/>
        <item x="251"/>
        <item x="562"/>
        <item x="254"/>
        <item x="266"/>
        <item x="267"/>
        <item x="525"/>
        <item x="268"/>
        <item x="258"/>
        <item x="260"/>
        <item x="279"/>
        <item x="280"/>
        <item x="281"/>
        <item x="282"/>
        <item x="286"/>
        <item x="287"/>
        <item x="296"/>
        <item x="297"/>
        <item x="298"/>
        <item x="309"/>
        <item x="306"/>
        <item x="300"/>
        <item x="314"/>
        <item x="315"/>
        <item x="321"/>
        <item x="322"/>
        <item x="557"/>
        <item x="325"/>
        <item x="326"/>
        <item x="333"/>
        <item x="336"/>
        <item x="337"/>
        <item x="339"/>
        <item x="340"/>
        <item x="341"/>
        <item x="347"/>
        <item x="342"/>
        <item x="344"/>
        <item x="345"/>
        <item x="352"/>
        <item x="355"/>
        <item x="356"/>
        <item x="357"/>
        <item x="360"/>
        <item x="364"/>
        <item x="564"/>
        <item x="526"/>
        <item x="371"/>
        <item x="372"/>
        <item x="378"/>
        <item x="382"/>
        <item x="383"/>
        <item x="384"/>
        <item x="385"/>
        <item x="387"/>
        <item x="405"/>
        <item x="406"/>
        <item x="409"/>
        <item x="558"/>
        <item x="410"/>
        <item x="414"/>
        <item x="416"/>
        <item x="417"/>
        <item x="420"/>
        <item x="421"/>
        <item x="422"/>
        <item x="423"/>
        <item x="424"/>
        <item x="425"/>
        <item x="426"/>
        <item x="428"/>
        <item x="429"/>
        <item x="434"/>
        <item x="587"/>
        <item x="561"/>
        <item x="437"/>
        <item x="40"/>
        <item x="68"/>
        <item x="159"/>
        <item x="194"/>
        <item x="248"/>
        <item x="245"/>
        <item x="302"/>
        <item x="349"/>
        <item x="393"/>
        <item x="399"/>
        <item x="400"/>
        <item x="435"/>
        <item x="103"/>
        <item x="23"/>
        <item x="90"/>
        <item x="373"/>
        <item x="412"/>
        <item x="413"/>
        <item x="3"/>
        <item x="14"/>
        <item x="33"/>
        <item x="560"/>
        <item x="44"/>
        <item x="45"/>
        <item x="48"/>
        <item x="50"/>
        <item x="52"/>
        <item x="53"/>
        <item x="54"/>
        <item x="56"/>
        <item x="58"/>
        <item x="59"/>
        <item x="60"/>
        <item x="61"/>
        <item x="62"/>
        <item x="63"/>
        <item x="64"/>
        <item x="65"/>
        <item x="66"/>
        <item x="69"/>
        <item x="70"/>
        <item x="74"/>
        <item x="83"/>
        <item x="84"/>
        <item x="85"/>
        <item x="89"/>
        <item x="92"/>
        <item x="93"/>
        <item x="94"/>
        <item x="95"/>
        <item x="101"/>
        <item x="112"/>
        <item x="116"/>
        <item x="121"/>
        <item x="123"/>
        <item x="129"/>
        <item x="132"/>
        <item x="133"/>
        <item x="135"/>
        <item x="136"/>
        <item x="137"/>
        <item x="140"/>
        <item x="141"/>
        <item x="142"/>
        <item x="143"/>
        <item x="144"/>
        <item x="145"/>
        <item x="146"/>
        <item x="149"/>
        <item x="152"/>
        <item x="153"/>
        <item x="154"/>
        <item x="155"/>
        <item x="163"/>
        <item x="164"/>
        <item x="166"/>
        <item x="167"/>
        <item x="168"/>
        <item x="169"/>
        <item x="170"/>
        <item x="172"/>
        <item x="173"/>
        <item x="175"/>
        <item x="187"/>
        <item x="192"/>
        <item x="201"/>
        <item x="202"/>
        <item x="205"/>
        <item x="209"/>
        <item x="210"/>
        <item x="212"/>
        <item x="217"/>
        <item x="218"/>
        <item x="219"/>
        <item x="223"/>
        <item x="228"/>
        <item x="230"/>
        <item x="231"/>
        <item x="242"/>
        <item x="243"/>
        <item x="247"/>
        <item x="252"/>
        <item x="253"/>
        <item x="256"/>
        <item x="257"/>
        <item x="259"/>
        <item x="263"/>
        <item x="264"/>
        <item x="265"/>
        <item x="269"/>
        <item x="270"/>
        <item x="271"/>
        <item x="272"/>
        <item x="273"/>
        <item x="288"/>
        <item x="289"/>
        <item x="303"/>
        <item x="304"/>
        <item x="305"/>
        <item x="307"/>
        <item x="312"/>
        <item x="317"/>
        <item x="318"/>
        <item x="320"/>
        <item x="551"/>
        <item x="323"/>
        <item x="324"/>
        <item x="331"/>
        <item x="334"/>
        <item x="335"/>
        <item x="346"/>
        <item x="348"/>
        <item x="353"/>
        <item x="354"/>
        <item x="358"/>
        <item x="361"/>
        <item x="362"/>
        <item x="363"/>
        <item x="365"/>
        <item x="367"/>
        <item x="377"/>
        <item x="388"/>
        <item x="390"/>
        <item x="391"/>
        <item x="392"/>
        <item x="394"/>
        <item x="395"/>
        <item x="396"/>
        <item x="543"/>
        <item x="402"/>
        <item x="403"/>
        <item x="552"/>
        <item x="407"/>
        <item x="408"/>
        <item x="415"/>
        <item x="418"/>
        <item x="419"/>
        <item x="431"/>
        <item x="432"/>
        <item x="433"/>
        <item x="438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7"/>
        <item x="458"/>
        <item x="459"/>
        <item x="460"/>
        <item x="461"/>
        <item x="462"/>
        <item x="464"/>
        <item x="465"/>
        <item x="466"/>
        <item x="467"/>
        <item x="468"/>
        <item x="470"/>
        <item x="471"/>
        <item x="472"/>
        <item x="474"/>
        <item x="475"/>
        <item x="476"/>
        <item x="479"/>
        <item x="481"/>
        <item x="482"/>
        <item x="483"/>
        <item x="484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2"/>
        <item x="513"/>
        <item x="514"/>
        <item x="515"/>
        <item x="516"/>
        <item x="517"/>
        <item x="518"/>
        <item x="529"/>
        <item x="530"/>
        <item x="531"/>
        <item x="532"/>
        <item x="535"/>
        <item x="546"/>
        <item x="550"/>
        <item x="55"/>
        <item x="107"/>
        <item x="127"/>
        <item x="250"/>
        <item x="275"/>
        <item x="276"/>
        <item x="277"/>
        <item x="278"/>
        <item x="368"/>
        <item x="369"/>
        <item x="370"/>
        <item x="374"/>
        <item x="534"/>
        <item x="436"/>
        <item x="452"/>
        <item x="453"/>
        <item x="454"/>
        <item x="455"/>
        <item x="456"/>
        <item x="511"/>
        <item x="43"/>
        <item x="189"/>
        <item x="313"/>
        <item x="427"/>
        <item x="536"/>
        <item x="537"/>
        <item x="538"/>
        <item x="539"/>
        <item x="540"/>
        <item x="541"/>
        <item x="542"/>
        <item x="544"/>
        <item x="545"/>
        <item x="125"/>
        <item x="86"/>
        <item x="87"/>
        <item x="98"/>
        <item x="109"/>
        <item x="139"/>
        <item x="179"/>
        <item x="186"/>
        <item x="188"/>
        <item x="190"/>
        <item x="200"/>
        <item x="204"/>
        <item x="208"/>
        <item x="214"/>
        <item x="261"/>
        <item x="262"/>
        <item x="283"/>
        <item x="290"/>
        <item x="295"/>
        <item x="301"/>
        <item x="311"/>
        <item x="316"/>
        <item x="389"/>
        <item x="398"/>
        <item x="401"/>
        <item x="463"/>
        <item x="469"/>
        <item x="473"/>
        <item x="477"/>
        <item x="478"/>
        <item x="480"/>
        <item x="485"/>
        <item x="486"/>
        <item x="487"/>
        <item x="553"/>
        <item x="554"/>
        <item x="563"/>
        <item x="565"/>
        <item x="566"/>
        <item x="567"/>
        <item x="568"/>
        <item x="569"/>
        <item x="570"/>
        <item x="571"/>
        <item x="573"/>
        <item x="574"/>
        <item x="575"/>
        <item x="576"/>
        <item x="577"/>
        <item x="578"/>
        <item x="579"/>
        <item x="580"/>
        <item x="582"/>
        <item x="583"/>
        <item x="584"/>
        <item x="585"/>
        <item x="586"/>
        <item x="588"/>
        <item t="default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axis="axisPage" subtotalTop="0" multipleItemSelectionAllowed="1" showAll="0" insertBlankRow="1">
      <items count="6">
        <item x="4"/>
        <item x="1"/>
        <item x="0"/>
        <item x="2"/>
        <item h="1" x="3"/>
        <item t="default"/>
      </items>
    </pivotField>
    <pivotField dataField="1" showAll="0" defaultSubtotal="0"/>
    <pivotField dataField="1" showAll="0" defaultSubtotal="0"/>
    <pivotField dataField="1" showAll="0" defaultSubtotal="0"/>
    <pivotField showAll="0" defaultSubtotal="0"/>
    <pivotField showAll="0" defaultSubtotal="0"/>
    <pivotField showAll="0" defaultSubtotal="0"/>
    <pivotField subtotalTop="0" showAll="0"/>
    <pivotField dataField="1" showAll="0" defaultSubtotal="0"/>
    <pivotField showAll="0" defaultSubtotal="0"/>
    <pivotField showAll="0" defaultSubtotal="0"/>
    <pivotField subtotalTop="0" showAll="0"/>
    <pivotField showAll="0" defaultSubtotal="0"/>
    <pivotField showAll="0" defaultSubtotal="0"/>
    <pivotField subtotalTop="0" showAll="0"/>
    <pivotField showAll="0" defaultSubtotal="0"/>
  </pivotFields>
  <rowFields count="3">
    <field x="7"/>
    <field x="5"/>
    <field x="12"/>
  </rowFields>
  <rowItems count="81">
    <i>
      <x/>
    </i>
    <i r="1">
      <x v="4"/>
    </i>
    <i r="2">
      <x v="10"/>
    </i>
    <i t="default" r="1">
      <x v="4"/>
    </i>
    <i r="1">
      <x v="6"/>
    </i>
    <i r="2">
      <x v="11"/>
    </i>
    <i r="2">
      <x v="12"/>
    </i>
    <i t="default" r="1">
      <x v="6"/>
    </i>
    <i t="default">
      <x/>
    </i>
    <i t="blank">
      <x/>
    </i>
    <i>
      <x v="1"/>
    </i>
    <i r="1">
      <x v="2"/>
    </i>
    <i r="2">
      <x v="1"/>
    </i>
    <i r="2">
      <x v="20"/>
    </i>
    <i r="2">
      <x v="29"/>
    </i>
    <i t="default" r="1">
      <x v="2"/>
    </i>
    <i r="1">
      <x v="4"/>
    </i>
    <i r="2">
      <x v="40"/>
    </i>
    <i t="default" r="1">
      <x v="4"/>
    </i>
    <i r="1">
      <x v="5"/>
    </i>
    <i r="2">
      <x v="21"/>
    </i>
    <i t="default" r="1">
      <x v="5"/>
    </i>
    <i t="default">
      <x v="1"/>
    </i>
    <i t="blank">
      <x v="1"/>
    </i>
    <i>
      <x v="2"/>
    </i>
    <i r="1">
      <x v="2"/>
    </i>
    <i r="2">
      <x v="80"/>
    </i>
    <i r="2">
      <x v="99"/>
    </i>
    <i r="2">
      <x v="100"/>
    </i>
    <i t="default" r="1">
      <x v="2"/>
    </i>
    <i r="1">
      <x v="3"/>
    </i>
    <i r="2">
      <x v="78"/>
    </i>
    <i t="default" r="1">
      <x v="3"/>
    </i>
    <i r="1">
      <x v="4"/>
    </i>
    <i r="2">
      <x v="74"/>
    </i>
    <i r="2">
      <x v="75"/>
    </i>
    <i r="2">
      <x v="79"/>
    </i>
    <i r="2">
      <x v="85"/>
    </i>
    <i r="2">
      <x v="87"/>
    </i>
    <i r="2">
      <x v="88"/>
    </i>
    <i r="2">
      <x v="90"/>
    </i>
    <i r="2">
      <x v="101"/>
    </i>
    <i t="default" r="1">
      <x v="4"/>
    </i>
    <i r="1">
      <x v="5"/>
    </i>
    <i r="2">
      <x v="37"/>
    </i>
    <i t="default" r="1">
      <x v="5"/>
    </i>
    <i r="1">
      <x v="6"/>
    </i>
    <i r="2">
      <x v="94"/>
    </i>
    <i t="default" r="1">
      <x v="6"/>
    </i>
    <i t="default">
      <x v="2"/>
    </i>
    <i t="blank">
      <x v="2"/>
    </i>
    <i>
      <x v="3"/>
    </i>
    <i r="1">
      <x v="2"/>
    </i>
    <i r="2">
      <x v="136"/>
    </i>
    <i r="2">
      <x v="292"/>
    </i>
    <i r="2">
      <x v="300"/>
    </i>
    <i r="2">
      <x v="317"/>
    </i>
    <i r="2">
      <x v="322"/>
    </i>
    <i r="2">
      <x v="532"/>
    </i>
    <i t="default" r="1">
      <x v="2"/>
    </i>
    <i r="1">
      <x v="4"/>
    </i>
    <i r="2">
      <x v="81"/>
    </i>
    <i r="2">
      <x v="113"/>
    </i>
    <i r="2">
      <x v="114"/>
    </i>
    <i r="2">
      <x v="115"/>
    </i>
    <i r="2">
      <x v="116"/>
    </i>
    <i r="2">
      <x v="293"/>
    </i>
    <i r="2">
      <x v="295"/>
    </i>
    <i r="2">
      <x v="308"/>
    </i>
    <i r="2">
      <x v="314"/>
    </i>
    <i r="2">
      <x v="499"/>
    </i>
    <i r="2">
      <x v="535"/>
    </i>
    <i t="default" r="1">
      <x v="4"/>
    </i>
    <i r="1">
      <x v="5"/>
    </i>
    <i r="2">
      <x v="279"/>
    </i>
    <i r="2">
      <x v="313"/>
    </i>
    <i r="2">
      <x v="533"/>
    </i>
    <i t="default" r="1">
      <x v="5"/>
    </i>
    <i t="default">
      <x v="3"/>
    </i>
    <i t="blank"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6">
    <pageField fld="6" hier="-1"/>
    <pageField fld="8" hier="-1"/>
    <pageField fld="18" hier="-1"/>
    <pageField fld="10" hier="-1"/>
    <pageField fld="3" hier="-1"/>
    <pageField fld="9" hier="-1"/>
  </pageFields>
  <dataFields count="4">
    <dataField name="2023 &amp; Prior Years" fld="19" baseField="13" baseItem="967"/>
    <dataField name="2024 " fld="20" baseField="13" baseItem="967"/>
    <dataField name="2025" fld="21" baseField="13" baseItem="967"/>
    <dataField name="Sum of Total With Prior Year" fld="26" baseField="0" baseItem="0"/>
  </dataFields>
  <formats count="61">
    <format dxfId="60">
      <pivotArea outline="0" collapsedLevelsAreSubtotals="1" fieldPosition="0"/>
    </format>
    <format dxfId="59">
      <pivotArea field="7" type="button" dataOnly="0" labelOnly="1" outline="0" axis="axisRow" fieldPosition="0"/>
    </format>
    <format dxfId="58">
      <pivotArea field="6" type="button" dataOnly="0" labelOnly="1" outline="0" axis="axisPage" fieldPosition="0"/>
    </format>
    <format dxfId="57">
      <pivotArea field="8" type="button" dataOnly="0" labelOnly="1" outline="0" axis="axisPage" fieldPosition="1"/>
    </format>
    <format dxfId="56">
      <pivotArea dataOnly="0" labelOnly="1" outline="0" fieldPosition="0">
        <references count="1">
          <reference field="8" count="0"/>
        </references>
      </pivotArea>
    </format>
    <format dxfId="55">
      <pivotArea dataOnly="0" labelOnly="1" grandRow="1" outline="0" fieldPosition="0"/>
    </format>
    <format dxfId="54">
      <pivotArea dataOnly="0" labelOnly="1" fieldPosition="0">
        <references count="1">
          <reference field="7" count="1">
            <x v="0"/>
          </reference>
        </references>
      </pivotArea>
    </format>
    <format dxfId="53">
      <pivotArea dataOnly="0" labelOnly="1" fieldPosition="0">
        <references count="1">
          <reference field="7" count="1">
            <x v="0"/>
          </reference>
        </references>
      </pivotArea>
    </format>
    <format dxfId="52">
      <pivotArea dataOnly="0" labelOnly="1" fieldPosition="0">
        <references count="1">
          <reference field="7" count="1">
            <x v="1"/>
          </reference>
        </references>
      </pivotArea>
    </format>
    <format dxfId="51">
      <pivotArea dataOnly="0" labelOnly="1" fieldPosition="0">
        <references count="1">
          <reference field="7" count="1">
            <x v="1"/>
          </reference>
        </references>
      </pivotArea>
    </format>
    <format dxfId="50">
      <pivotArea outline="0" collapsedLevelsAreSubtotals="1" fieldPosition="0"/>
    </format>
    <format dxfId="49">
      <pivotArea dataOnly="0" labelOnly="1" fieldPosition="0">
        <references count="1">
          <reference field="7" count="0"/>
        </references>
      </pivotArea>
    </format>
    <format dxfId="48">
      <pivotArea dataOnly="0" labelOnly="1" fieldPosition="0">
        <references count="1">
          <reference field="7" count="0" defaultSubtotal="1"/>
        </references>
      </pivotArea>
    </format>
    <format dxfId="47">
      <pivotArea dataOnly="0" labelOnly="1" grandRow="1" outline="0" fieldPosition="0"/>
    </format>
    <format dxfId="46">
      <pivotArea outline="0" collapsedLevelsAreSubtotals="1" fieldPosition="0"/>
    </format>
    <format dxfId="45">
      <pivotArea dataOnly="0" labelOnly="1" fieldPosition="0">
        <references count="1">
          <reference field="7" count="0"/>
        </references>
      </pivotArea>
    </format>
    <format dxfId="44">
      <pivotArea dataOnly="0" labelOnly="1" fieldPosition="0">
        <references count="1">
          <reference field="7" count="0" defaultSubtotal="1"/>
        </references>
      </pivotArea>
    </format>
    <format dxfId="43">
      <pivotArea dataOnly="0" labelOnly="1" grandRow="1" outline="0" fieldPosition="0"/>
    </format>
    <format dxfId="42">
      <pivotArea dataOnly="0" labelOnly="1" fieldPosition="0">
        <references count="1">
          <reference field="7" count="1">
            <x v="0"/>
          </reference>
        </references>
      </pivotArea>
    </format>
    <format dxfId="41">
      <pivotArea dataOnly="0" labelOnly="1" fieldPosition="0">
        <references count="1">
          <reference field="7" count="1">
            <x v="1"/>
          </reference>
        </references>
      </pivotArea>
    </format>
    <format dxfId="40">
      <pivotArea collapsedLevelsAreSubtotals="1" fieldPosition="0">
        <references count="1">
          <reference field="7" count="1" defaultSubtotal="1">
            <x v="0"/>
          </reference>
        </references>
      </pivotArea>
    </format>
    <format dxfId="39">
      <pivotArea collapsedLevelsAreSubtotals="1" fieldPosition="0">
        <references count="1">
          <reference field="7" count="1" defaultSubtotal="1">
            <x v="1"/>
          </reference>
        </references>
      </pivotArea>
    </format>
    <format dxfId="38">
      <pivotArea grandRow="1" outline="0" collapsedLevelsAreSubtotals="1" fieldPosition="0"/>
    </format>
    <format dxfId="37">
      <pivotArea type="origin" dataOnly="0" labelOnly="1" outline="0" fieldPosition="0"/>
    </format>
    <format dxfId="36">
      <pivotArea dataOnly="0" labelOnly="1" fieldPosition="0">
        <references count="1">
          <reference field="7" count="0"/>
        </references>
      </pivotArea>
    </format>
    <format dxfId="35">
      <pivotArea dataOnly="0" labelOnly="1" fieldPosition="0">
        <references count="1">
          <reference field="7" count="0" defaultSubtotal="1"/>
        </references>
      </pivotArea>
    </format>
    <format dxfId="34">
      <pivotArea dataOnly="0" labelOnly="1" grandRow="1" outline="0" fieldPosition="0"/>
    </format>
    <format dxfId="33">
      <pivotArea dataOnly="0" labelOnly="1" fieldPosition="0">
        <references count="2">
          <reference field="5" count="1">
            <x v="4"/>
          </reference>
          <reference field="7" count="1" selected="0">
            <x v="0"/>
          </reference>
        </references>
      </pivotArea>
    </format>
    <format dxfId="32">
      <pivotArea dataOnly="0" labelOnly="1" fieldPosition="0">
        <references count="1">
          <reference field="5" count="0"/>
        </references>
      </pivotArea>
    </format>
    <format dxfId="31">
      <pivotArea dataOnly="0" labelOnly="1" fieldPosition="0">
        <references count="2">
          <reference field="5" count="1" defaultSubtotal="1">
            <x v="4"/>
          </reference>
          <reference field="7" count="1" selected="0">
            <x v="0"/>
          </reference>
        </references>
      </pivotArea>
    </format>
    <format dxfId="30">
      <pivotArea dataOnly="0" labelOnly="1" fieldPosition="0">
        <references count="2">
          <reference field="5" count="1" defaultSubtotal="1">
            <x v="6"/>
          </reference>
          <reference field="7" count="1" selected="0">
            <x v="0"/>
          </reference>
        </references>
      </pivotArea>
    </format>
    <format dxfId="29">
      <pivotArea dataOnly="0" labelOnly="1" fieldPosition="0">
        <references count="2">
          <reference field="5" count="1" defaultSubtotal="1">
            <x v="2"/>
          </reference>
          <reference field="7" count="1" selected="0">
            <x v="1"/>
          </reference>
        </references>
      </pivotArea>
    </format>
    <format dxfId="28">
      <pivotArea dataOnly="0" labelOnly="1" fieldPosition="0">
        <references count="2">
          <reference field="5" count="1" defaultSubtotal="1">
            <x v="4"/>
          </reference>
          <reference field="7" count="1" selected="0">
            <x v="1"/>
          </reference>
        </references>
      </pivotArea>
    </format>
    <format dxfId="27">
      <pivotArea dataOnly="0" labelOnly="1" fieldPosition="0">
        <references count="2">
          <reference field="5" count="1" defaultSubtotal="1">
            <x v="5"/>
          </reference>
          <reference field="7" count="1" selected="0">
            <x v="1"/>
          </reference>
        </references>
      </pivotArea>
    </format>
    <format dxfId="26">
      <pivotArea dataOnly="0" labelOnly="1" fieldPosition="0">
        <references count="2">
          <reference field="5" count="1" defaultSubtotal="1">
            <x v="6"/>
          </reference>
          <reference field="7" count="1" selected="0">
            <x v="1"/>
          </reference>
        </references>
      </pivotArea>
    </format>
    <format dxfId="25">
      <pivotArea dataOnly="0" labelOnly="1" fieldPosition="0">
        <references count="2">
          <reference field="5" count="1" defaultSubtotal="1">
            <x v="2"/>
          </reference>
          <reference field="7" count="1" selected="0">
            <x v="2"/>
          </reference>
        </references>
      </pivotArea>
    </format>
    <format dxfId="24">
      <pivotArea dataOnly="0" labelOnly="1" fieldPosition="0">
        <references count="2">
          <reference field="5" count="1" defaultSubtotal="1">
            <x v="3"/>
          </reference>
          <reference field="7" count="1" selected="0">
            <x v="2"/>
          </reference>
        </references>
      </pivotArea>
    </format>
    <format dxfId="23">
      <pivotArea dataOnly="0" labelOnly="1" fieldPosition="0">
        <references count="2">
          <reference field="5" count="1" defaultSubtotal="1">
            <x v="4"/>
          </reference>
          <reference field="7" count="1" selected="0">
            <x v="2"/>
          </reference>
        </references>
      </pivotArea>
    </format>
    <format dxfId="22">
      <pivotArea dataOnly="0" labelOnly="1" fieldPosition="0">
        <references count="2">
          <reference field="5" count="1" defaultSubtotal="1">
            <x v="6"/>
          </reference>
          <reference field="7" count="1" selected="0">
            <x v="2"/>
          </reference>
        </references>
      </pivotArea>
    </format>
    <format dxfId="21">
      <pivotArea dataOnly="0" labelOnly="1" fieldPosition="0">
        <references count="2">
          <reference field="5" count="1" defaultSubtotal="1">
            <x v="4"/>
          </reference>
          <reference field="7" count="1" selected="0">
            <x v="2"/>
          </reference>
        </references>
      </pivotArea>
    </format>
    <format dxfId="20">
      <pivotArea collapsedLevelsAreSubtotals="1" fieldPosition="0">
        <references count="2">
          <reference field="5" count="1" defaultSubtotal="1">
            <x v="3"/>
          </reference>
          <reference field="7" count="1" selected="0">
            <x v="2"/>
          </reference>
        </references>
      </pivotArea>
    </format>
    <format dxfId="19">
      <pivotArea collapsedLevelsAreSubtotals="1" fieldPosition="0">
        <references count="2">
          <reference field="5" count="1" defaultSubtotal="1">
            <x v="2"/>
          </reference>
          <reference field="7" count="1" selected="0">
            <x v="2"/>
          </reference>
        </references>
      </pivotArea>
    </format>
    <format dxfId="18">
      <pivotArea collapsedLevelsAreSubtotals="1" fieldPosition="0">
        <references count="2">
          <reference field="5" count="1" defaultSubtotal="1">
            <x v="5"/>
          </reference>
          <reference field="7" count="1" selected="0">
            <x v="1"/>
          </reference>
        </references>
      </pivotArea>
    </format>
    <format dxfId="17">
      <pivotArea collapsedLevelsAreSubtotals="1" fieldPosition="0">
        <references count="2">
          <reference field="5" count="1" defaultSubtotal="1">
            <x v="4"/>
          </reference>
          <reference field="7" count="1" selected="0">
            <x v="1"/>
          </reference>
        </references>
      </pivotArea>
    </format>
    <format dxfId="16">
      <pivotArea collapsedLevelsAreSubtotals="1" fieldPosition="0">
        <references count="2">
          <reference field="5" count="1" defaultSubtotal="1">
            <x v="2"/>
          </reference>
          <reference field="7" count="1" selected="0">
            <x v="1"/>
          </reference>
        </references>
      </pivotArea>
    </format>
    <format dxfId="15">
      <pivotArea collapsedLevelsAreSubtotals="1" fieldPosition="0">
        <references count="2">
          <reference field="5" count="1" defaultSubtotal="1">
            <x v="4"/>
          </reference>
          <reference field="7" count="1" selected="0">
            <x v="0"/>
          </reference>
        </references>
      </pivotArea>
    </format>
    <format dxfId="14">
      <pivotArea collapsedLevelsAreSubtotals="1" fieldPosition="0">
        <references count="2">
          <reference field="5" count="1" defaultSubtotal="1">
            <x v="5"/>
          </reference>
          <reference field="7" count="1" selected="0">
            <x v="2"/>
          </reference>
        </references>
      </pivotArea>
    </format>
    <format dxfId="13">
      <pivotArea collapsedLevelsAreSubtotals="1" fieldPosition="0">
        <references count="2">
          <reference field="5" count="1" defaultSubtotal="1">
            <x v="4"/>
          </reference>
          <reference field="7" count="1" selected="0">
            <x v="2"/>
          </reference>
        </references>
      </pivotArea>
    </format>
    <format dxfId="12">
      <pivotArea dataOnly="0" labelOnly="1" fieldPosition="0">
        <references count="1">
          <reference field="7" count="1">
            <x v="2"/>
          </reference>
        </references>
      </pivotArea>
    </format>
    <format dxfId="11">
      <pivotArea dataOnly="0" labelOnly="1" fieldPosition="0">
        <references count="1">
          <reference field="7" count="1">
            <x v="2"/>
          </reference>
        </references>
      </pivotArea>
    </format>
    <format dxfId="10">
      <pivotArea dataOnly="0" labelOnly="1" fieldPosition="0">
        <references count="2">
          <reference field="5" count="1" defaultSubtotal="1">
            <x v="4"/>
          </reference>
          <reference field="7" count="1" selected="0">
            <x v="2"/>
          </reference>
        </references>
      </pivotArea>
    </format>
    <format dxfId="9">
      <pivotArea dataOnly="0" labelOnly="1" fieldPosition="0">
        <references count="2">
          <reference field="5" count="1" defaultSubtotal="1">
            <x v="5"/>
          </reference>
          <reference field="7" count="1" selected="0">
            <x v="2"/>
          </reference>
        </references>
      </pivotArea>
    </format>
    <format dxfId="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">
      <pivotArea dataOnly="0" labelOnly="1" fieldPosition="0">
        <references count="1">
          <reference field="7" count="1" defaultSubtotal="1">
            <x v="1"/>
          </reference>
        </references>
      </pivotArea>
    </format>
    <format dxfId="4">
      <pivotArea dataOnly="0" labelOnly="1" fieldPosition="0">
        <references count="1">
          <reference field="7" count="1" defaultSubtotal="1">
            <x v="2"/>
          </reference>
        </references>
      </pivotArea>
    </format>
    <format dxfId="3">
      <pivotArea dataOnly="0" labelOnly="1" fieldPosition="0">
        <references count="1">
          <reference field="7" count="1">
            <x v="3"/>
          </reference>
        </references>
      </pivotArea>
    </format>
    <format dxfId="2">
      <pivotArea dataOnly="0" labelOnly="1" fieldPosition="0">
        <references count="1">
          <reference field="7" count="1" defaultSubtotal="1">
            <x v="3"/>
          </reference>
        </references>
      </pivotArea>
    </format>
    <format dxfId="1">
      <pivotArea dataOnly="0" labelOnly="1" grandRow="1" outline="0" fieldPosition="0"/>
    </format>
    <format dxfId="0">
      <pivotArea grandRow="1" outline="0" collapsedLevelsAreSubtotals="1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filterMode="1">
    <pageSetUpPr fitToPage="1"/>
  </sheetPr>
  <dimension ref="A1:AT1214"/>
  <sheetViews>
    <sheetView tabSelected="1" defaultGridColor="0" topLeftCell="T1" colorId="22" zoomScale="70" zoomScaleNormal="70" zoomScaleSheetLayoutView="50" workbookViewId="0">
      <pane ySplit="3" topLeftCell="A100" activePane="bottomLeft" state="frozen"/>
      <selection activeCell="C30" sqref="C30:O34"/>
      <selection pane="bottomLeft" activeCell="Z179" sqref="Z179"/>
    </sheetView>
  </sheetViews>
  <sheetFormatPr defaultColWidth="14" defaultRowHeight="18" customHeight="1"/>
  <cols>
    <col min="1" max="1" width="40.15234375" style="42" bestFit="1" customWidth="1"/>
    <col min="2" max="2" width="33.61328125" style="42" bestFit="1" customWidth="1"/>
    <col min="3" max="3" width="19.3828125" style="42" bestFit="1" customWidth="1"/>
    <col min="4" max="5" width="19.3828125" style="42" customWidth="1"/>
    <col min="6" max="6" width="23" style="42" customWidth="1"/>
    <col min="7" max="7" width="17" style="42" customWidth="1"/>
    <col min="8" max="9" width="13.15234375" style="43" customWidth="1"/>
    <col min="10" max="11" width="17" style="43" customWidth="1"/>
    <col min="12" max="12" width="27" style="42" customWidth="1"/>
    <col min="13" max="13" width="176.23046875" style="42" bestFit="1" customWidth="1"/>
    <col min="14" max="14" width="16.23046875" style="44" customWidth="1"/>
    <col min="15" max="15" width="18.84375" style="44" customWidth="1"/>
    <col min="16" max="16" width="17" style="44" customWidth="1"/>
    <col min="17" max="18" width="14" style="44" customWidth="1"/>
    <col min="19" max="19" width="28.765625" style="285" customWidth="1"/>
    <col min="20" max="28" width="14.15234375" style="303" customWidth="1"/>
    <col min="29" max="32" width="13.84375" style="285" customWidth="1"/>
    <col min="33" max="33" width="21.84375" style="297" customWidth="1"/>
    <col min="34" max="35" width="14.61328125" style="285" customWidth="1"/>
    <col min="36" max="36" width="15.23046875" style="286" customWidth="1"/>
    <col min="37" max="37" width="13.84375" style="46" customWidth="1"/>
    <col min="38" max="16384" width="14" style="46"/>
  </cols>
  <sheetData>
    <row r="1" spans="1:46" ht="18" customHeight="1">
      <c r="A1" s="41" t="s">
        <v>193</v>
      </c>
      <c r="J1" s="285" t="s">
        <v>194</v>
      </c>
      <c r="S1" s="285" t="s">
        <v>194</v>
      </c>
      <c r="T1" s="417" t="s">
        <v>195</v>
      </c>
      <c r="U1" s="418"/>
      <c r="V1" s="418"/>
      <c r="W1" s="418"/>
      <c r="X1" s="418"/>
      <c r="Y1" s="418"/>
      <c r="Z1" s="418"/>
      <c r="AA1" s="418"/>
      <c r="AB1" s="419"/>
      <c r="AC1" s="285" t="s">
        <v>194</v>
      </c>
      <c r="AD1" s="285" t="s">
        <v>194</v>
      </c>
      <c r="AF1" s="285" t="s">
        <v>194</v>
      </c>
      <c r="AG1" s="297" t="s">
        <v>194</v>
      </c>
      <c r="AH1" s="285" t="s">
        <v>194</v>
      </c>
      <c r="AI1" s="285" t="s">
        <v>196</v>
      </c>
    </row>
    <row r="2" spans="1:46" ht="46.5" customHeight="1">
      <c r="A2" s="305" t="s">
        <v>197</v>
      </c>
      <c r="B2" s="305" t="s">
        <v>198</v>
      </c>
      <c r="C2" s="305" t="s">
        <v>199</v>
      </c>
      <c r="D2" s="305" t="s">
        <v>7</v>
      </c>
      <c r="E2" s="305" t="s">
        <v>200</v>
      </c>
      <c r="F2" s="306" t="s">
        <v>201</v>
      </c>
      <c r="G2" s="307" t="s">
        <v>3</v>
      </c>
      <c r="H2" s="307" t="s">
        <v>202</v>
      </c>
      <c r="I2" s="307" t="s">
        <v>203</v>
      </c>
      <c r="J2" s="307" t="s">
        <v>204</v>
      </c>
      <c r="K2" s="307" t="s">
        <v>5</v>
      </c>
      <c r="L2" s="305" t="s">
        <v>205</v>
      </c>
      <c r="M2" s="305" t="s">
        <v>206</v>
      </c>
      <c r="N2" s="305" t="s">
        <v>207</v>
      </c>
      <c r="O2" s="305" t="s">
        <v>208</v>
      </c>
      <c r="P2" s="305" t="s">
        <v>209</v>
      </c>
      <c r="Q2" s="305" t="s">
        <v>210</v>
      </c>
      <c r="R2" s="305" t="s">
        <v>211</v>
      </c>
      <c r="S2" s="308" t="s">
        <v>4</v>
      </c>
      <c r="T2" s="309" t="s">
        <v>131</v>
      </c>
      <c r="U2" s="310">
        <v>2024</v>
      </c>
      <c r="V2" s="310">
        <v>2025</v>
      </c>
      <c r="W2" s="310">
        <v>2026</v>
      </c>
      <c r="X2" s="310">
        <v>2027</v>
      </c>
      <c r="Y2" s="310">
        <v>2028</v>
      </c>
      <c r="Z2" s="311" t="s">
        <v>212</v>
      </c>
      <c r="AA2" s="312" t="s">
        <v>213</v>
      </c>
      <c r="AB2" s="312" t="s">
        <v>214</v>
      </c>
      <c r="AC2" s="313" t="s">
        <v>215</v>
      </c>
      <c r="AD2" s="313"/>
      <c r="AE2" s="313"/>
      <c r="AF2" s="313"/>
      <c r="AG2" s="314"/>
      <c r="AH2" s="313"/>
      <c r="AI2" s="313"/>
      <c r="AJ2" s="315"/>
    </row>
    <row r="3" spans="1:46" s="47" customFormat="1" ht="51" customHeight="1">
      <c r="A3" s="316" t="s">
        <v>216</v>
      </c>
      <c r="B3" s="316" t="s">
        <v>217</v>
      </c>
      <c r="C3" s="316" t="s">
        <v>199</v>
      </c>
      <c r="D3" s="316" t="s">
        <v>7</v>
      </c>
      <c r="E3" s="316" t="s">
        <v>200</v>
      </c>
      <c r="F3" s="317" t="s">
        <v>201</v>
      </c>
      <c r="G3" s="318" t="s">
        <v>3</v>
      </c>
      <c r="H3" s="318" t="s">
        <v>218</v>
      </c>
      <c r="I3" s="318" t="s">
        <v>130</v>
      </c>
      <c r="J3" s="318" t="s">
        <v>204</v>
      </c>
      <c r="K3" s="307" t="s">
        <v>5</v>
      </c>
      <c r="L3" s="316" t="s">
        <v>219</v>
      </c>
      <c r="M3" s="316" t="s">
        <v>220</v>
      </c>
      <c r="N3" s="316" t="s">
        <v>207</v>
      </c>
      <c r="O3" s="316" t="s">
        <v>208</v>
      </c>
      <c r="P3" s="316" t="s">
        <v>209</v>
      </c>
      <c r="Q3" s="316" t="s">
        <v>210</v>
      </c>
      <c r="R3" s="316" t="s">
        <v>211</v>
      </c>
      <c r="S3" s="319" t="s">
        <v>4</v>
      </c>
      <c r="T3" s="320" t="s">
        <v>221</v>
      </c>
      <c r="U3" s="321" t="s">
        <v>222</v>
      </c>
      <c r="V3" s="321" t="s">
        <v>223</v>
      </c>
      <c r="W3" s="321" t="s">
        <v>224</v>
      </c>
      <c r="X3" s="321" t="s">
        <v>225</v>
      </c>
      <c r="Y3" s="321" t="s">
        <v>226</v>
      </c>
      <c r="Z3" s="322" t="s">
        <v>227</v>
      </c>
      <c r="AA3" s="323" t="s">
        <v>213</v>
      </c>
      <c r="AB3" s="323" t="s">
        <v>228</v>
      </c>
      <c r="AC3" s="319" t="s">
        <v>229</v>
      </c>
      <c r="AD3" s="319" t="s">
        <v>230</v>
      </c>
      <c r="AE3" s="319" t="s">
        <v>231</v>
      </c>
      <c r="AF3" s="319" t="s">
        <v>232</v>
      </c>
      <c r="AG3" s="324" t="s">
        <v>233</v>
      </c>
      <c r="AH3" s="319" t="s">
        <v>234</v>
      </c>
      <c r="AI3" s="325" t="s">
        <v>235</v>
      </c>
      <c r="AJ3" s="326" t="s">
        <v>236</v>
      </c>
    </row>
    <row r="4" spans="1:46" ht="18" customHeight="1">
      <c r="A4" s="48" t="s">
        <v>10</v>
      </c>
      <c r="B4" s="48" t="s">
        <v>17</v>
      </c>
      <c r="C4" s="48"/>
      <c r="D4" s="48"/>
      <c r="E4" s="48"/>
      <c r="F4" s="48" t="s">
        <v>136</v>
      </c>
      <c r="G4" s="49">
        <v>2021</v>
      </c>
      <c r="H4" s="49">
        <v>2021</v>
      </c>
      <c r="I4" s="49"/>
      <c r="J4" s="48" t="str">
        <f>IF(COUNT(T4:Y4)&gt;1,"Multi Year","Single Year")</f>
        <v>Multi Year</v>
      </c>
      <c r="K4" s="49" t="s">
        <v>237</v>
      </c>
      <c r="L4" s="327" t="s">
        <v>238</v>
      </c>
      <c r="M4" s="328" t="s">
        <v>137</v>
      </c>
      <c r="N4" s="274"/>
      <c r="O4" s="274"/>
      <c r="P4" s="274"/>
      <c r="Q4" s="274"/>
      <c r="R4" s="274"/>
      <c r="S4" s="50" t="str">
        <f>IF(AA4&lt;750,"Under $750,000",(IF(AND(AA4&gt;=750,AA4&lt;1000),"$750,000 to $1 Million",(IF(AND(AA4&gt;=1000,AA4&lt;5000),"$1 Million to $5 Million",IF(AA4&gt;=5000,"Over $5 Million"))))))</f>
        <v>Over $5 Million</v>
      </c>
      <c r="T4" s="329">
        <v>9945.2000000000007</v>
      </c>
      <c r="U4" s="330">
        <v>2781.6</v>
      </c>
      <c r="V4" s="330">
        <v>4952.2</v>
      </c>
      <c r="W4" s="331"/>
      <c r="X4" s="275"/>
      <c r="Y4" s="275"/>
      <c r="Z4" s="276">
        <f t="shared" ref="Z4:Z67" si="0">SUM(U4:Y4)</f>
        <v>7733.7999999999993</v>
      </c>
      <c r="AA4" s="332">
        <f>SUM(T4:Y4)</f>
        <v>17679</v>
      </c>
      <c r="AB4" s="55">
        <f t="shared" ref="AB4:AB61" si="1">SUM(V4:Y4)</f>
        <v>4952.2</v>
      </c>
      <c r="AC4" s="56" t="str">
        <f>IF(AA4&lt;750,"No","Yes")</f>
        <v>Yes</v>
      </c>
      <c r="AD4" s="56">
        <f t="shared" ref="AD4:AD67" si="2">IF(G4=MIN($G$4:$G$1048576),10,IF(G4=MIN($G$4:$G$1048576)+1,9,IF(G4=MIN($G$4:$G$1048576)+2,8,IF(G4=MIN($G$4:$G$1048576)+3,7,IF(G4=MIN($G$4:$G$1048576)+4,6,IF(G4=MIN($G$4:$G$1048576)+5,5,IF(G4=MIN($G$4:$G$1048576)+6,4,IF(G4=MIN($G$4:$G$1048576)+7,3,IF(G4=MIN($G$4:$G$1048576)+8,2,IF(G4=MIN($G$4:$G$1048576)+9,1,0))))))))))</f>
        <v>10</v>
      </c>
      <c r="AE4" s="56"/>
      <c r="AF4" s="56">
        <f>IF(T4&lt;&gt;"",T4,IF(U4&lt;&gt;"",U4,IF(V4&lt;&gt;"",V4,IF(W4&lt;&gt;"",W4,IF(X4&lt;&gt;"",X4,IF(Y4&lt;&gt;"",Y4,0))))))</f>
        <v>9945.2000000000007</v>
      </c>
      <c r="AG4" s="57">
        <f>VALUE(TEXT(AD4,"#")&amp;"."&amp;TEXT(COUNT(T4:Y4),"#")&amp;TEXT(AA4*10,"0000000"))</f>
        <v>10.3017679</v>
      </c>
      <c r="AH4" s="56" t="str">
        <f>IF(SUM(U4:Y4)&lt;&gt;0,"Yes","No")</f>
        <v>Yes</v>
      </c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8"/>
      <c r="AT4" s="58"/>
    </row>
    <row r="5" spans="1:46" ht="18" customHeight="1">
      <c r="A5" s="48" t="s">
        <v>66</v>
      </c>
      <c r="B5" s="48" t="s">
        <v>79</v>
      </c>
      <c r="C5" s="48"/>
      <c r="D5" s="48"/>
      <c r="E5" s="48"/>
      <c r="F5" s="48" t="s">
        <v>139</v>
      </c>
      <c r="G5" s="49">
        <v>2021</v>
      </c>
      <c r="H5" s="49">
        <v>2021</v>
      </c>
      <c r="I5" s="49"/>
      <c r="J5" s="48" t="str">
        <f t="shared" ref="J5:J68" si="3">IF(COUNT(T5:Y5)&gt;1,"Multi Year","Single Year")</f>
        <v>Multi Year</v>
      </c>
      <c r="K5" s="49" t="s">
        <v>237</v>
      </c>
      <c r="L5" s="327" t="s">
        <v>239</v>
      </c>
      <c r="M5" s="328" t="s">
        <v>140</v>
      </c>
      <c r="N5" s="333"/>
      <c r="O5" s="333"/>
      <c r="P5" s="333"/>
      <c r="Q5" s="333"/>
      <c r="R5" s="333"/>
      <c r="S5" s="50" t="str">
        <f t="shared" ref="S5:S68" si="4">IF(AA5&lt;750,"Under $750,000",(IF(AND(AA5&gt;=750,AA5&lt;1000),"$750,000 to $1 Million",(IF(AND(AA5&gt;=1000,AA5&lt;5000),"$1 Million to $5 Million",IF(AA5&gt;=5000,"Over $5 Million"))))))</f>
        <v>Over $5 Million</v>
      </c>
      <c r="T5" s="329">
        <v>8870.1</v>
      </c>
      <c r="U5" s="334">
        <v>3808</v>
      </c>
      <c r="V5" s="335"/>
      <c r="W5" s="336"/>
      <c r="X5" s="275"/>
      <c r="Y5" s="275"/>
      <c r="Z5" s="276">
        <f t="shared" si="0"/>
        <v>3808</v>
      </c>
      <c r="AA5" s="332">
        <f t="shared" ref="AA5:AA68" si="5">SUM(T5:Y5)</f>
        <v>12678.1</v>
      </c>
      <c r="AB5" s="55">
        <f t="shared" si="1"/>
        <v>0</v>
      </c>
      <c r="AC5" s="56" t="str">
        <f t="shared" ref="AC5:AC68" si="6">IF(AA5&lt;750,"No","Yes")</f>
        <v>Yes</v>
      </c>
      <c r="AD5" s="56">
        <f t="shared" si="2"/>
        <v>10</v>
      </c>
      <c r="AE5" s="56"/>
      <c r="AF5" s="56">
        <f t="shared" ref="AF5:AF68" si="7">IF(T5&lt;&gt;"",T5,IF(U5&lt;&gt;"",U5,IF(V5&lt;&gt;"",V5,IF(W5&lt;&gt;"",W5,IF(X5&lt;&gt;"",X5,IF(Y5&lt;&gt;"",Y5,0))))))</f>
        <v>8870.1</v>
      </c>
      <c r="AG5" s="57">
        <f t="shared" ref="AG5:AG68" si="8">VALUE(TEXT(AD5,"#")&amp;"."&amp;TEXT(COUNT(T5:Y5),"#")&amp;TEXT(AA5*10,"0000000"))</f>
        <v>10.201267809999999</v>
      </c>
      <c r="AH5" s="56" t="str">
        <f t="shared" ref="AH5:AH67" si="9">IF(SUM(U5:Y5)&lt;&gt;0,"Yes","No")</f>
        <v>Yes</v>
      </c>
      <c r="AI5" s="56" t="s">
        <v>240</v>
      </c>
      <c r="AJ5" s="56"/>
      <c r="AK5" s="56"/>
      <c r="AL5" s="56"/>
      <c r="AM5" s="56"/>
      <c r="AN5" s="56"/>
      <c r="AO5" s="56"/>
      <c r="AP5" s="56"/>
      <c r="AQ5" s="56"/>
      <c r="AR5" s="56"/>
      <c r="AS5" s="58"/>
      <c r="AT5" s="58"/>
    </row>
    <row r="6" spans="1:46" s="62" customFormat="1" ht="18" customHeight="1">
      <c r="A6" s="48" t="s">
        <v>66</v>
      </c>
      <c r="B6" s="48" t="s">
        <v>79</v>
      </c>
      <c r="C6" s="48"/>
      <c r="D6" s="48"/>
      <c r="E6" s="48"/>
      <c r="F6" s="48" t="s">
        <v>139</v>
      </c>
      <c r="G6" s="49">
        <v>2021</v>
      </c>
      <c r="H6" s="49">
        <v>2021</v>
      </c>
      <c r="I6" s="49"/>
      <c r="J6" s="48" t="str">
        <f t="shared" si="3"/>
        <v>Multi Year</v>
      </c>
      <c r="K6" s="49" t="s">
        <v>237</v>
      </c>
      <c r="L6" s="327" t="s">
        <v>241</v>
      </c>
      <c r="M6" s="328" t="s">
        <v>141</v>
      </c>
      <c r="N6" s="337"/>
      <c r="O6" s="337"/>
      <c r="P6" s="337"/>
      <c r="Q6" s="337"/>
      <c r="R6" s="337"/>
      <c r="S6" s="50" t="str">
        <f t="shared" si="4"/>
        <v>Over $5 Million</v>
      </c>
      <c r="T6" s="329">
        <v>7439.7</v>
      </c>
      <c r="U6" s="334">
        <v>2739.9</v>
      </c>
      <c r="V6" s="334">
        <v>514.5</v>
      </c>
      <c r="W6" s="336"/>
      <c r="X6" s="275"/>
      <c r="Y6" s="275"/>
      <c r="Z6" s="276">
        <f t="shared" si="0"/>
        <v>3254.4</v>
      </c>
      <c r="AA6" s="332">
        <f t="shared" si="5"/>
        <v>10694.1</v>
      </c>
      <c r="AB6" s="55">
        <f t="shared" si="1"/>
        <v>514.5</v>
      </c>
      <c r="AC6" s="56" t="str">
        <f t="shared" si="6"/>
        <v>Yes</v>
      </c>
      <c r="AD6" s="56">
        <f t="shared" si="2"/>
        <v>10</v>
      </c>
      <c r="AE6" s="56"/>
      <c r="AF6" s="56">
        <f t="shared" si="7"/>
        <v>7439.7</v>
      </c>
      <c r="AG6" s="57">
        <f t="shared" si="8"/>
        <v>10.30106941</v>
      </c>
      <c r="AH6" s="56" t="str">
        <f t="shared" si="9"/>
        <v>Yes</v>
      </c>
      <c r="AI6" s="56" t="s">
        <v>240</v>
      </c>
      <c r="AJ6" s="56"/>
      <c r="AK6" s="56"/>
      <c r="AL6" s="56"/>
      <c r="AM6" s="56"/>
      <c r="AN6" s="56"/>
      <c r="AO6" s="56"/>
      <c r="AP6" s="56"/>
      <c r="AQ6" s="56"/>
      <c r="AR6" s="56"/>
      <c r="AS6" s="58"/>
      <c r="AT6" s="58"/>
    </row>
    <row r="7" spans="1:46" ht="18" customHeight="1">
      <c r="A7" s="48" t="s">
        <v>66</v>
      </c>
      <c r="B7" s="48" t="s">
        <v>10</v>
      </c>
      <c r="C7" s="48"/>
      <c r="D7" s="48"/>
      <c r="E7" s="48"/>
      <c r="F7" s="48" t="s">
        <v>136</v>
      </c>
      <c r="G7" s="49">
        <v>2022</v>
      </c>
      <c r="H7" s="49">
        <v>2022</v>
      </c>
      <c r="I7" s="49"/>
      <c r="J7" s="48" t="str">
        <f t="shared" si="3"/>
        <v>Single Year</v>
      </c>
      <c r="K7" s="49" t="s">
        <v>237</v>
      </c>
      <c r="L7" s="63" t="s">
        <v>242</v>
      </c>
      <c r="M7" s="273" t="s">
        <v>243</v>
      </c>
      <c r="N7" s="64"/>
      <c r="O7" s="64"/>
      <c r="P7" s="64"/>
      <c r="Q7" s="64"/>
      <c r="R7" s="64"/>
      <c r="S7" s="50" t="str">
        <f t="shared" si="4"/>
        <v>$1 Million to $5 Million</v>
      </c>
      <c r="T7" s="329">
        <v>1980.8</v>
      </c>
      <c r="U7" s="65"/>
      <c r="V7" s="330"/>
      <c r="W7" s="338"/>
      <c r="X7" s="275"/>
      <c r="Y7" s="275"/>
      <c r="Z7" s="276">
        <f t="shared" si="0"/>
        <v>0</v>
      </c>
      <c r="AA7" s="332">
        <f t="shared" si="5"/>
        <v>1980.8</v>
      </c>
      <c r="AB7" s="55">
        <f t="shared" si="1"/>
        <v>0</v>
      </c>
      <c r="AC7" s="56" t="str">
        <f t="shared" si="6"/>
        <v>Yes</v>
      </c>
      <c r="AD7" s="56">
        <f t="shared" si="2"/>
        <v>9</v>
      </c>
      <c r="AE7" s="56"/>
      <c r="AF7" s="56">
        <f t="shared" si="7"/>
        <v>1980.8</v>
      </c>
      <c r="AG7" s="57">
        <f t="shared" si="8"/>
        <v>9.1001980800000002</v>
      </c>
      <c r="AH7" s="56" t="str">
        <f t="shared" si="9"/>
        <v>No</v>
      </c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8"/>
      <c r="AT7" s="58"/>
    </row>
    <row r="8" spans="1:46" s="62" customFormat="1" ht="18" customHeight="1">
      <c r="A8" s="48" t="s">
        <v>66</v>
      </c>
      <c r="B8" s="48" t="s">
        <v>10</v>
      </c>
      <c r="C8" s="48"/>
      <c r="D8" s="48"/>
      <c r="E8" s="48"/>
      <c r="F8" s="48" t="s">
        <v>136</v>
      </c>
      <c r="G8" s="49">
        <v>2022</v>
      </c>
      <c r="H8" s="49">
        <v>2022</v>
      </c>
      <c r="I8" s="49"/>
      <c r="J8" s="48" t="str">
        <f t="shared" si="3"/>
        <v>Multi Year</v>
      </c>
      <c r="K8" s="49" t="s">
        <v>237</v>
      </c>
      <c r="L8" s="63" t="s">
        <v>244</v>
      </c>
      <c r="M8" s="273" t="s">
        <v>150</v>
      </c>
      <c r="N8" s="64"/>
      <c r="O8" s="64"/>
      <c r="P8" s="64"/>
      <c r="Q8" s="64"/>
      <c r="R8" s="64"/>
      <c r="S8" s="50" t="str">
        <f t="shared" si="4"/>
        <v>$1 Million to $5 Million</v>
      </c>
      <c r="T8" s="329">
        <v>2853.1</v>
      </c>
      <c r="U8" s="65">
        <v>210.2</v>
      </c>
      <c r="V8" s="330"/>
      <c r="W8" s="338"/>
      <c r="X8" s="275"/>
      <c r="Y8" s="275"/>
      <c r="Z8" s="276">
        <f t="shared" si="0"/>
        <v>210.2</v>
      </c>
      <c r="AA8" s="332">
        <f t="shared" si="5"/>
        <v>3063.2999999999997</v>
      </c>
      <c r="AB8" s="55">
        <f t="shared" si="1"/>
        <v>0</v>
      </c>
      <c r="AC8" s="56" t="str">
        <f t="shared" si="6"/>
        <v>Yes</v>
      </c>
      <c r="AD8" s="56">
        <f t="shared" si="2"/>
        <v>9</v>
      </c>
      <c r="AE8" s="56"/>
      <c r="AF8" s="56">
        <f t="shared" si="7"/>
        <v>2853.1</v>
      </c>
      <c r="AG8" s="57">
        <f t="shared" si="8"/>
        <v>9.2003063300000001</v>
      </c>
      <c r="AH8" s="56" t="str">
        <f t="shared" si="9"/>
        <v>Yes</v>
      </c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8"/>
      <c r="AT8" s="58"/>
    </row>
    <row r="9" spans="1:46" ht="18" customHeight="1">
      <c r="A9" s="48" t="s">
        <v>66</v>
      </c>
      <c r="B9" s="48" t="s">
        <v>73</v>
      </c>
      <c r="C9" s="48"/>
      <c r="D9" s="48"/>
      <c r="E9" s="48"/>
      <c r="F9" s="48" t="s">
        <v>151</v>
      </c>
      <c r="G9" s="49">
        <v>2022</v>
      </c>
      <c r="H9" s="49">
        <v>2022</v>
      </c>
      <c r="I9" s="49"/>
      <c r="J9" s="48" t="str">
        <f t="shared" si="3"/>
        <v>Multi Year</v>
      </c>
      <c r="K9" s="49" t="s">
        <v>237</v>
      </c>
      <c r="L9" s="63" t="s">
        <v>245</v>
      </c>
      <c r="M9" s="67" t="s">
        <v>152</v>
      </c>
      <c r="N9" s="64"/>
      <c r="O9" s="64"/>
      <c r="P9" s="64"/>
      <c r="Q9" s="64"/>
      <c r="R9" s="64"/>
      <c r="S9" s="50" t="str">
        <f t="shared" si="4"/>
        <v>Over $5 Million</v>
      </c>
      <c r="T9" s="329">
        <v>4881.2000000000007</v>
      </c>
      <c r="U9" s="65">
        <v>994.6</v>
      </c>
      <c r="V9" s="71"/>
      <c r="W9" s="68"/>
      <c r="X9" s="275"/>
      <c r="Y9" s="275"/>
      <c r="Z9" s="276">
        <f t="shared" si="0"/>
        <v>994.6</v>
      </c>
      <c r="AA9" s="332">
        <f t="shared" si="5"/>
        <v>5875.8000000000011</v>
      </c>
      <c r="AB9" s="55">
        <f t="shared" si="1"/>
        <v>0</v>
      </c>
      <c r="AC9" s="56" t="str">
        <f t="shared" si="6"/>
        <v>Yes</v>
      </c>
      <c r="AD9" s="56">
        <f t="shared" si="2"/>
        <v>9</v>
      </c>
      <c r="AE9" s="56"/>
      <c r="AF9" s="56">
        <f t="shared" si="7"/>
        <v>4881.2000000000007</v>
      </c>
      <c r="AG9" s="57">
        <f t="shared" si="8"/>
        <v>9.2005875800000005</v>
      </c>
      <c r="AH9" s="56" t="str">
        <f t="shared" si="9"/>
        <v>Yes</v>
      </c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8"/>
      <c r="AT9" s="58"/>
    </row>
    <row r="10" spans="1:46" s="62" customFormat="1" ht="18" customHeight="1">
      <c r="A10" s="48" t="s">
        <v>66</v>
      </c>
      <c r="B10" s="48" t="s">
        <v>33</v>
      </c>
      <c r="C10" s="48"/>
      <c r="D10" s="48"/>
      <c r="E10" s="48"/>
      <c r="F10" s="48" t="s">
        <v>145</v>
      </c>
      <c r="G10" s="49">
        <v>2022</v>
      </c>
      <c r="H10" s="49">
        <v>2022</v>
      </c>
      <c r="I10" s="49"/>
      <c r="J10" s="48" t="str">
        <f t="shared" si="3"/>
        <v>Multi Year</v>
      </c>
      <c r="K10" s="49" t="s">
        <v>237</v>
      </c>
      <c r="L10" s="63" t="s">
        <v>246</v>
      </c>
      <c r="M10" s="67" t="s">
        <v>146</v>
      </c>
      <c r="N10" s="64"/>
      <c r="O10" s="64"/>
      <c r="P10" s="64"/>
      <c r="Q10" s="64"/>
      <c r="R10" s="64"/>
      <c r="S10" s="50" t="str">
        <f t="shared" si="4"/>
        <v>$1 Million to $5 Million</v>
      </c>
      <c r="T10" s="329">
        <v>1286.1000000000001</v>
      </c>
      <c r="U10" s="65">
        <v>67.8</v>
      </c>
      <c r="V10" s="68"/>
      <c r="W10" s="68"/>
      <c r="X10" s="275"/>
      <c r="Y10" s="275"/>
      <c r="Z10" s="276">
        <f t="shared" si="0"/>
        <v>67.8</v>
      </c>
      <c r="AA10" s="332">
        <f t="shared" si="5"/>
        <v>1353.9</v>
      </c>
      <c r="AB10" s="55">
        <f t="shared" si="1"/>
        <v>0</v>
      </c>
      <c r="AC10" s="56" t="str">
        <f t="shared" si="6"/>
        <v>Yes</v>
      </c>
      <c r="AD10" s="56">
        <f t="shared" si="2"/>
        <v>9</v>
      </c>
      <c r="AE10" s="56"/>
      <c r="AF10" s="56">
        <f t="shared" si="7"/>
        <v>1286.1000000000001</v>
      </c>
      <c r="AG10" s="57">
        <f t="shared" si="8"/>
        <v>9.2001353899999998</v>
      </c>
      <c r="AH10" s="56" t="str">
        <f t="shared" si="9"/>
        <v>Yes</v>
      </c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8"/>
      <c r="AT10" s="58"/>
    </row>
    <row r="11" spans="1:46" s="62" customFormat="1" ht="18" customHeight="1">
      <c r="A11" s="48" t="s">
        <v>66</v>
      </c>
      <c r="B11" s="48" t="s">
        <v>33</v>
      </c>
      <c r="C11" s="48"/>
      <c r="D11" s="48"/>
      <c r="E11" s="48"/>
      <c r="F11" s="48" t="s">
        <v>145</v>
      </c>
      <c r="G11" s="49">
        <v>2022</v>
      </c>
      <c r="H11" s="49">
        <v>2022</v>
      </c>
      <c r="I11" s="49"/>
      <c r="J11" s="48" t="str">
        <f t="shared" si="3"/>
        <v>Multi Year</v>
      </c>
      <c r="K11" s="49" t="s">
        <v>237</v>
      </c>
      <c r="L11" s="63" t="s">
        <v>247</v>
      </c>
      <c r="M11" s="67" t="s">
        <v>147</v>
      </c>
      <c r="N11" s="64"/>
      <c r="O11" s="64"/>
      <c r="P11" s="64"/>
      <c r="Q11" s="64"/>
      <c r="R11" s="64"/>
      <c r="S11" s="50" t="str">
        <f t="shared" si="4"/>
        <v>$750,000 to $1 Million</v>
      </c>
      <c r="T11" s="329">
        <v>719.19999999999993</v>
      </c>
      <c r="U11" s="65">
        <v>38.799999999999997</v>
      </c>
      <c r="V11" s="68"/>
      <c r="W11" s="68"/>
      <c r="X11" s="275"/>
      <c r="Y11" s="275"/>
      <c r="Z11" s="276">
        <f t="shared" si="0"/>
        <v>38.799999999999997</v>
      </c>
      <c r="AA11" s="332">
        <f t="shared" si="5"/>
        <v>757.99999999999989</v>
      </c>
      <c r="AB11" s="55">
        <f t="shared" si="1"/>
        <v>0</v>
      </c>
      <c r="AC11" s="56" t="str">
        <f t="shared" si="6"/>
        <v>Yes</v>
      </c>
      <c r="AD11" s="56">
        <f t="shared" si="2"/>
        <v>9</v>
      </c>
      <c r="AE11" s="56"/>
      <c r="AF11" s="56">
        <f t="shared" si="7"/>
        <v>719.19999999999993</v>
      </c>
      <c r="AG11" s="57">
        <f t="shared" si="8"/>
        <v>9.2000758000000005</v>
      </c>
      <c r="AH11" s="56" t="str">
        <f t="shared" si="9"/>
        <v>Yes</v>
      </c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8"/>
      <c r="AT11" s="58"/>
    </row>
    <row r="12" spans="1:46" ht="18" customHeight="1">
      <c r="A12" s="48" t="s">
        <v>39</v>
      </c>
      <c r="B12" s="48" t="s">
        <v>100</v>
      </c>
      <c r="C12" s="48"/>
      <c r="D12" s="48"/>
      <c r="E12" s="48"/>
      <c r="F12" s="48" t="s">
        <v>145</v>
      </c>
      <c r="G12" s="49">
        <v>2022</v>
      </c>
      <c r="H12" s="49">
        <v>2022</v>
      </c>
      <c r="I12" s="49"/>
      <c r="J12" s="48" t="str">
        <f t="shared" si="3"/>
        <v>Multi Year</v>
      </c>
      <c r="K12" s="49" t="s">
        <v>237</v>
      </c>
      <c r="L12" s="63" t="s">
        <v>248</v>
      </c>
      <c r="M12" s="67" t="s">
        <v>148</v>
      </c>
      <c r="N12" s="64"/>
      <c r="O12" s="64"/>
      <c r="P12" s="64"/>
      <c r="Q12" s="64"/>
      <c r="R12" s="64"/>
      <c r="S12" s="50" t="str">
        <f t="shared" si="4"/>
        <v>$1 Million to $5 Million</v>
      </c>
      <c r="T12" s="329">
        <v>1162.2</v>
      </c>
      <c r="U12" s="65">
        <v>2319.6</v>
      </c>
      <c r="V12" s="68"/>
      <c r="W12" s="68"/>
      <c r="X12" s="275"/>
      <c r="Y12" s="275"/>
      <c r="Z12" s="276">
        <f t="shared" si="0"/>
        <v>2319.6</v>
      </c>
      <c r="AA12" s="332">
        <f t="shared" si="5"/>
        <v>3481.8</v>
      </c>
      <c r="AB12" s="55">
        <f t="shared" si="1"/>
        <v>0</v>
      </c>
      <c r="AC12" s="56" t="str">
        <f t="shared" si="6"/>
        <v>Yes</v>
      </c>
      <c r="AD12" s="56">
        <f t="shared" si="2"/>
        <v>9</v>
      </c>
      <c r="AE12" s="56"/>
      <c r="AF12" s="56">
        <f t="shared" si="7"/>
        <v>1162.2</v>
      </c>
      <c r="AG12" s="57">
        <f t="shared" si="8"/>
        <v>9.2003481800000007</v>
      </c>
      <c r="AH12" s="56" t="str">
        <f t="shared" si="9"/>
        <v>Yes</v>
      </c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8"/>
      <c r="AT12" s="58"/>
    </row>
    <row r="13" spans="1:46" s="62" customFormat="1" ht="18" customHeight="1">
      <c r="A13" s="48" t="s">
        <v>10</v>
      </c>
      <c r="B13" s="48" t="s">
        <v>17</v>
      </c>
      <c r="C13" s="48" t="s">
        <v>249</v>
      </c>
      <c r="D13" s="48"/>
      <c r="E13" s="48"/>
      <c r="F13" s="48" t="s">
        <v>136</v>
      </c>
      <c r="G13" s="49">
        <v>2023</v>
      </c>
      <c r="H13" s="49">
        <v>2023</v>
      </c>
      <c r="I13" s="49"/>
      <c r="J13" s="48" t="str">
        <f t="shared" si="3"/>
        <v>Multi Year</v>
      </c>
      <c r="K13" s="49" t="s">
        <v>240</v>
      </c>
      <c r="L13" s="63" t="s">
        <v>250</v>
      </c>
      <c r="M13" s="69" t="s">
        <v>189</v>
      </c>
      <c r="N13" s="64"/>
      <c r="O13" s="64"/>
      <c r="P13" s="64"/>
      <c r="Q13" s="64"/>
      <c r="R13" s="50"/>
      <c r="S13" s="50" t="str">
        <f t="shared" si="4"/>
        <v>Over $5 Million</v>
      </c>
      <c r="T13" s="70">
        <v>2105</v>
      </c>
      <c r="U13" s="71">
        <v>13172.6</v>
      </c>
      <c r="V13" s="71">
        <v>35329.1</v>
      </c>
      <c r="W13" s="68"/>
      <c r="X13" s="275"/>
      <c r="Y13" s="275"/>
      <c r="Z13" s="276">
        <f t="shared" si="0"/>
        <v>48501.7</v>
      </c>
      <c r="AA13" s="332">
        <f t="shared" si="5"/>
        <v>50606.7</v>
      </c>
      <c r="AB13" s="55">
        <f t="shared" si="1"/>
        <v>35329.1</v>
      </c>
      <c r="AC13" s="56" t="str">
        <f t="shared" si="6"/>
        <v>Yes</v>
      </c>
      <c r="AD13" s="56">
        <f t="shared" si="2"/>
        <v>8</v>
      </c>
      <c r="AE13" s="56"/>
      <c r="AF13" s="56">
        <f t="shared" si="7"/>
        <v>2105</v>
      </c>
      <c r="AG13" s="57">
        <f t="shared" si="8"/>
        <v>8.3050606699999996</v>
      </c>
      <c r="AH13" s="56" t="str">
        <f t="shared" si="9"/>
        <v>Yes</v>
      </c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8"/>
      <c r="AT13" s="58"/>
    </row>
    <row r="14" spans="1:46" s="62" customFormat="1" ht="18" customHeight="1">
      <c r="A14" s="48" t="s">
        <v>10</v>
      </c>
      <c r="B14" s="48" t="s">
        <v>17</v>
      </c>
      <c r="C14" s="48" t="s">
        <v>251</v>
      </c>
      <c r="D14" s="48"/>
      <c r="E14" s="48"/>
      <c r="F14" s="48" t="s">
        <v>136</v>
      </c>
      <c r="G14" s="49">
        <v>2023</v>
      </c>
      <c r="H14" s="49">
        <v>2023</v>
      </c>
      <c r="I14" s="49"/>
      <c r="J14" s="48" t="str">
        <f t="shared" si="3"/>
        <v>Multi Year</v>
      </c>
      <c r="K14" s="49" t="s">
        <v>237</v>
      </c>
      <c r="L14" s="339" t="s">
        <v>252</v>
      </c>
      <c r="M14" s="328" t="s">
        <v>171</v>
      </c>
      <c r="N14" s="50"/>
      <c r="O14" s="50"/>
      <c r="P14" s="50"/>
      <c r="Q14" s="50"/>
      <c r="R14" s="50"/>
      <c r="S14" s="50" t="str">
        <f t="shared" si="4"/>
        <v>$1 Million to $5 Million</v>
      </c>
      <c r="T14" s="329">
        <v>298</v>
      </c>
      <c r="U14" s="72">
        <v>728.3</v>
      </c>
      <c r="V14" s="72"/>
      <c r="W14" s="340"/>
      <c r="X14" s="275"/>
      <c r="Y14" s="275"/>
      <c r="Z14" s="276">
        <f t="shared" si="0"/>
        <v>728.3</v>
      </c>
      <c r="AA14" s="332">
        <f t="shared" si="5"/>
        <v>1026.3</v>
      </c>
      <c r="AB14" s="55">
        <f t="shared" si="1"/>
        <v>0</v>
      </c>
      <c r="AC14" s="56" t="str">
        <f t="shared" si="6"/>
        <v>Yes</v>
      </c>
      <c r="AD14" s="56">
        <f t="shared" si="2"/>
        <v>8</v>
      </c>
      <c r="AE14" s="56"/>
      <c r="AF14" s="56">
        <f t="shared" si="7"/>
        <v>298</v>
      </c>
      <c r="AG14" s="57">
        <f t="shared" si="8"/>
        <v>8.2001026299999999</v>
      </c>
      <c r="AH14" s="56" t="str">
        <f t="shared" si="9"/>
        <v>Yes</v>
      </c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8"/>
      <c r="AT14" s="58"/>
    </row>
    <row r="15" spans="1:46" ht="18" customHeight="1">
      <c r="A15" s="48" t="s">
        <v>10</v>
      </c>
      <c r="B15" s="48" t="s">
        <v>17</v>
      </c>
      <c r="C15" s="48" t="s">
        <v>251</v>
      </c>
      <c r="D15" s="48"/>
      <c r="E15" s="48"/>
      <c r="F15" s="48" t="s">
        <v>145</v>
      </c>
      <c r="G15" s="49">
        <v>2023</v>
      </c>
      <c r="H15" s="49">
        <v>2023</v>
      </c>
      <c r="I15" s="49"/>
      <c r="J15" s="48" t="str">
        <f t="shared" si="3"/>
        <v>Multi Year</v>
      </c>
      <c r="K15" s="49" t="s">
        <v>237</v>
      </c>
      <c r="L15" s="339" t="s">
        <v>253</v>
      </c>
      <c r="M15" s="186" t="s">
        <v>158</v>
      </c>
      <c r="N15" s="50"/>
      <c r="O15" s="50"/>
      <c r="P15" s="50"/>
      <c r="Q15" s="50"/>
      <c r="R15" s="50"/>
      <c r="S15" s="50" t="str">
        <f t="shared" si="4"/>
        <v>Under $750,000</v>
      </c>
      <c r="T15" s="329">
        <v>161</v>
      </c>
      <c r="U15" s="72">
        <v>504.9</v>
      </c>
      <c r="V15" s="72"/>
      <c r="W15" s="340"/>
      <c r="X15" s="275"/>
      <c r="Y15" s="275"/>
      <c r="Z15" s="276">
        <f t="shared" si="0"/>
        <v>504.9</v>
      </c>
      <c r="AA15" s="332">
        <f t="shared" si="5"/>
        <v>665.9</v>
      </c>
      <c r="AB15" s="55">
        <f t="shared" si="1"/>
        <v>0</v>
      </c>
      <c r="AC15" s="56" t="str">
        <f t="shared" si="6"/>
        <v>No</v>
      </c>
      <c r="AD15" s="56">
        <f t="shared" si="2"/>
        <v>8</v>
      </c>
      <c r="AE15" s="56"/>
      <c r="AF15" s="56">
        <f t="shared" si="7"/>
        <v>161</v>
      </c>
      <c r="AG15" s="57">
        <f t="shared" si="8"/>
        <v>8.2000665900000005</v>
      </c>
      <c r="AH15" s="56" t="str">
        <f t="shared" si="9"/>
        <v>Yes</v>
      </c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8"/>
      <c r="AT15" s="58"/>
    </row>
    <row r="16" spans="1:46" ht="18" customHeight="1">
      <c r="A16" s="48" t="s">
        <v>10</v>
      </c>
      <c r="B16" s="48" t="s">
        <v>17</v>
      </c>
      <c r="C16" s="48" t="s">
        <v>251</v>
      </c>
      <c r="D16" s="48"/>
      <c r="E16" s="48"/>
      <c r="F16" s="48" t="s">
        <v>136</v>
      </c>
      <c r="G16" s="49">
        <v>2023</v>
      </c>
      <c r="H16" s="49">
        <v>2023</v>
      </c>
      <c r="I16" s="49"/>
      <c r="J16" s="48" t="str">
        <f t="shared" si="3"/>
        <v>Multi Year</v>
      </c>
      <c r="K16" s="49" t="s">
        <v>237</v>
      </c>
      <c r="L16" s="339" t="s">
        <v>254</v>
      </c>
      <c r="M16" s="186" t="s">
        <v>172</v>
      </c>
      <c r="N16" s="50"/>
      <c r="O16" s="50"/>
      <c r="P16" s="50"/>
      <c r="Q16" s="50"/>
      <c r="R16" s="50"/>
      <c r="S16" s="50" t="str">
        <f t="shared" si="4"/>
        <v>$1 Million to $5 Million</v>
      </c>
      <c r="T16" s="329">
        <v>328.3</v>
      </c>
      <c r="U16" s="72">
        <v>2500</v>
      </c>
      <c r="V16" s="72"/>
      <c r="W16" s="340"/>
      <c r="X16" s="275"/>
      <c r="Y16" s="275"/>
      <c r="Z16" s="276">
        <f t="shared" si="0"/>
        <v>2500</v>
      </c>
      <c r="AA16" s="332">
        <f t="shared" si="5"/>
        <v>2828.3</v>
      </c>
      <c r="AB16" s="55">
        <f t="shared" si="1"/>
        <v>0</v>
      </c>
      <c r="AC16" s="56" t="str">
        <f t="shared" si="6"/>
        <v>Yes</v>
      </c>
      <c r="AD16" s="56">
        <f t="shared" si="2"/>
        <v>8</v>
      </c>
      <c r="AE16" s="56"/>
      <c r="AF16" s="56">
        <f t="shared" si="7"/>
        <v>328.3</v>
      </c>
      <c r="AG16" s="57">
        <f t="shared" si="8"/>
        <v>8.2002828300000008</v>
      </c>
      <c r="AH16" s="56" t="str">
        <f t="shared" si="9"/>
        <v>Yes</v>
      </c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73"/>
      <c r="AT16" s="73"/>
    </row>
    <row r="17" spans="1:46" ht="18" customHeight="1">
      <c r="A17" s="48" t="s">
        <v>10</v>
      </c>
      <c r="B17" s="48" t="s">
        <v>17</v>
      </c>
      <c r="C17" s="48" t="s">
        <v>251</v>
      </c>
      <c r="D17" s="48"/>
      <c r="E17" s="48"/>
      <c r="F17" s="48" t="s">
        <v>136</v>
      </c>
      <c r="G17" s="49">
        <v>2023</v>
      </c>
      <c r="H17" s="49">
        <v>2023</v>
      </c>
      <c r="I17" s="49"/>
      <c r="J17" s="48" t="str">
        <f t="shared" si="3"/>
        <v>Multi Year</v>
      </c>
      <c r="K17" s="49" t="s">
        <v>237</v>
      </c>
      <c r="L17" s="339" t="s">
        <v>255</v>
      </c>
      <c r="M17" s="280" t="s">
        <v>173</v>
      </c>
      <c r="N17" s="50"/>
      <c r="O17" s="50"/>
      <c r="P17" s="50"/>
      <c r="Q17" s="50"/>
      <c r="R17" s="74"/>
      <c r="S17" s="50" t="str">
        <f t="shared" si="4"/>
        <v>$1 Million to $5 Million</v>
      </c>
      <c r="T17" s="329">
        <v>591.79999999999995</v>
      </c>
      <c r="U17" s="72">
        <v>976.7</v>
      </c>
      <c r="V17" s="72"/>
      <c r="W17" s="340"/>
      <c r="X17" s="275"/>
      <c r="Y17" s="275"/>
      <c r="Z17" s="276">
        <f t="shared" si="0"/>
        <v>976.7</v>
      </c>
      <c r="AA17" s="332">
        <f t="shared" si="5"/>
        <v>1568.5</v>
      </c>
      <c r="AB17" s="55">
        <f t="shared" si="1"/>
        <v>0</v>
      </c>
      <c r="AC17" s="56" t="str">
        <f t="shared" si="6"/>
        <v>Yes</v>
      </c>
      <c r="AD17" s="56">
        <f t="shared" si="2"/>
        <v>8</v>
      </c>
      <c r="AE17" s="56"/>
      <c r="AF17" s="56">
        <f t="shared" si="7"/>
        <v>591.79999999999995</v>
      </c>
      <c r="AG17" s="57">
        <f t="shared" si="8"/>
        <v>8.2001568500000008</v>
      </c>
      <c r="AH17" s="56" t="str">
        <f t="shared" si="9"/>
        <v>Yes</v>
      </c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75"/>
      <c r="AT17" s="75"/>
    </row>
    <row r="18" spans="1:46" ht="18" customHeight="1">
      <c r="A18" s="76" t="s">
        <v>10</v>
      </c>
      <c r="B18" s="76" t="s">
        <v>26</v>
      </c>
      <c r="C18" s="76" t="s">
        <v>251</v>
      </c>
      <c r="D18" s="77"/>
      <c r="E18" s="77"/>
      <c r="F18" s="76" t="s">
        <v>136</v>
      </c>
      <c r="G18" s="78">
        <v>2023</v>
      </c>
      <c r="H18" s="78">
        <v>2023</v>
      </c>
      <c r="I18" s="49"/>
      <c r="J18" s="48" t="str">
        <f t="shared" si="3"/>
        <v>Multi Year</v>
      </c>
      <c r="K18" s="78" t="s">
        <v>240</v>
      </c>
      <c r="L18" s="79" t="s">
        <v>256</v>
      </c>
      <c r="M18" s="328" t="s">
        <v>190</v>
      </c>
      <c r="N18" s="74"/>
      <c r="O18" s="74"/>
      <c r="P18" s="74"/>
      <c r="Q18" s="74"/>
      <c r="R18" s="64"/>
      <c r="S18" s="50" t="str">
        <f t="shared" si="4"/>
        <v>Over $5 Million</v>
      </c>
      <c r="T18" s="341">
        <v>3596.5</v>
      </c>
      <c r="U18" s="342">
        <v>2812.2</v>
      </c>
      <c r="V18" s="80"/>
      <c r="W18" s="80"/>
      <c r="X18" s="81"/>
      <c r="Y18" s="81"/>
      <c r="Z18" s="343">
        <f t="shared" si="0"/>
        <v>2812.2</v>
      </c>
      <c r="AA18" s="332">
        <f t="shared" si="5"/>
        <v>6408.7</v>
      </c>
      <c r="AB18" s="83">
        <f t="shared" si="1"/>
        <v>0</v>
      </c>
      <c r="AC18" s="56" t="str">
        <f t="shared" si="6"/>
        <v>Yes</v>
      </c>
      <c r="AD18" s="56">
        <f t="shared" si="2"/>
        <v>8</v>
      </c>
      <c r="AE18" s="56"/>
      <c r="AF18" s="56">
        <f t="shared" si="7"/>
        <v>3596.5</v>
      </c>
      <c r="AG18" s="57">
        <f t="shared" si="8"/>
        <v>8.2006408700000009</v>
      </c>
      <c r="AH18" s="56" t="str">
        <f t="shared" si="9"/>
        <v>Yes</v>
      </c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75"/>
      <c r="AT18" s="75"/>
    </row>
    <row r="19" spans="1:46" ht="18" customHeight="1">
      <c r="A19" s="48" t="s">
        <v>10</v>
      </c>
      <c r="B19" s="48" t="s">
        <v>11</v>
      </c>
      <c r="C19" s="48" t="s">
        <v>251</v>
      </c>
      <c r="D19" s="48"/>
      <c r="E19" s="48"/>
      <c r="F19" s="48" t="s">
        <v>136</v>
      </c>
      <c r="G19" s="49">
        <v>2023</v>
      </c>
      <c r="H19" s="49">
        <v>2023</v>
      </c>
      <c r="I19" s="49"/>
      <c r="J19" s="48" t="str">
        <f t="shared" si="3"/>
        <v>Multi Year</v>
      </c>
      <c r="K19" s="49" t="s">
        <v>237</v>
      </c>
      <c r="L19" s="63" t="s">
        <v>257</v>
      </c>
      <c r="M19" s="273" t="s">
        <v>174</v>
      </c>
      <c r="N19" s="64"/>
      <c r="O19" s="64"/>
      <c r="P19" s="64"/>
      <c r="Q19" s="64"/>
      <c r="R19" s="223"/>
      <c r="S19" s="50" t="str">
        <f t="shared" si="4"/>
        <v>Under $750,000</v>
      </c>
      <c r="T19" s="329">
        <v>138.5</v>
      </c>
      <c r="U19" s="65">
        <v>262.10000000000002</v>
      </c>
      <c r="V19" s="292"/>
      <c r="W19" s="292"/>
      <c r="X19" s="275"/>
      <c r="Y19" s="275"/>
      <c r="Z19" s="276">
        <f t="shared" si="0"/>
        <v>262.10000000000002</v>
      </c>
      <c r="AA19" s="332">
        <f t="shared" si="5"/>
        <v>400.6</v>
      </c>
      <c r="AB19" s="55">
        <f t="shared" si="1"/>
        <v>0</v>
      </c>
      <c r="AC19" s="56" t="str">
        <f t="shared" si="6"/>
        <v>No</v>
      </c>
      <c r="AD19" s="56">
        <f t="shared" si="2"/>
        <v>8</v>
      </c>
      <c r="AE19" s="56"/>
      <c r="AF19" s="56">
        <f t="shared" si="7"/>
        <v>138.5</v>
      </c>
      <c r="AG19" s="57">
        <f t="shared" si="8"/>
        <v>8.2000400599999992</v>
      </c>
      <c r="AH19" s="56" t="str">
        <f t="shared" si="9"/>
        <v>Yes</v>
      </c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69"/>
      <c r="AT19" s="69"/>
    </row>
    <row r="20" spans="1:46" ht="18" customHeight="1">
      <c r="A20" s="48" t="s">
        <v>66</v>
      </c>
      <c r="B20" s="48" t="s">
        <v>79</v>
      </c>
      <c r="C20" s="48" t="s">
        <v>258</v>
      </c>
      <c r="D20" s="48" t="s">
        <v>259</v>
      </c>
      <c r="E20" s="48"/>
      <c r="F20" s="48" t="s">
        <v>136</v>
      </c>
      <c r="G20" s="49">
        <v>2023</v>
      </c>
      <c r="H20" s="49">
        <v>2023</v>
      </c>
      <c r="I20" s="49"/>
      <c r="J20" s="48" t="str">
        <f t="shared" si="3"/>
        <v>Multi Year</v>
      </c>
      <c r="K20" s="49" t="s">
        <v>237</v>
      </c>
      <c r="L20" s="339" t="s">
        <v>260</v>
      </c>
      <c r="M20" s="85" t="s">
        <v>167</v>
      </c>
      <c r="N20" s="223"/>
      <c r="O20" s="223"/>
      <c r="P20" s="223"/>
      <c r="Q20" s="223"/>
      <c r="R20" s="64"/>
      <c r="S20" s="50" t="str">
        <f t="shared" si="4"/>
        <v>Over $5 Million</v>
      </c>
      <c r="T20" s="329">
        <v>1733.7</v>
      </c>
      <c r="U20" s="344">
        <v>5584.5</v>
      </c>
      <c r="V20" s="345"/>
      <c r="W20" s="346"/>
      <c r="X20" s="275"/>
      <c r="Y20" s="275"/>
      <c r="Z20" s="276">
        <f t="shared" si="0"/>
        <v>5584.5</v>
      </c>
      <c r="AA20" s="332">
        <f t="shared" si="5"/>
        <v>7318.2</v>
      </c>
      <c r="AB20" s="55">
        <f t="shared" si="1"/>
        <v>0</v>
      </c>
      <c r="AC20" s="56" t="str">
        <f t="shared" si="6"/>
        <v>Yes</v>
      </c>
      <c r="AD20" s="56">
        <f t="shared" si="2"/>
        <v>8</v>
      </c>
      <c r="AE20" s="56"/>
      <c r="AF20" s="56">
        <f t="shared" si="7"/>
        <v>1733.7</v>
      </c>
      <c r="AG20" s="57">
        <f t="shared" si="8"/>
        <v>8.2007318199999997</v>
      </c>
      <c r="AH20" s="56" t="str">
        <f t="shared" si="9"/>
        <v>Yes</v>
      </c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69"/>
      <c r="AT20" s="69"/>
    </row>
    <row r="21" spans="1:46" ht="18" customHeight="1">
      <c r="A21" s="48" t="s">
        <v>66</v>
      </c>
      <c r="B21" s="48" t="s">
        <v>79</v>
      </c>
      <c r="C21" s="48" t="s">
        <v>258</v>
      </c>
      <c r="D21" s="48" t="s">
        <v>261</v>
      </c>
      <c r="E21" s="48"/>
      <c r="F21" s="48" t="s">
        <v>136</v>
      </c>
      <c r="G21" s="49">
        <v>2023</v>
      </c>
      <c r="H21" s="49">
        <v>2023</v>
      </c>
      <c r="I21" s="49"/>
      <c r="J21" s="48" t="str">
        <f t="shared" si="3"/>
        <v>Multi Year</v>
      </c>
      <c r="K21" s="49" t="s">
        <v>237</v>
      </c>
      <c r="L21" s="63" t="s">
        <v>262</v>
      </c>
      <c r="M21" s="273" t="s">
        <v>175</v>
      </c>
      <c r="N21" s="64"/>
      <c r="O21" s="64"/>
      <c r="P21" s="64"/>
      <c r="Q21" s="64"/>
      <c r="R21" s="64"/>
      <c r="S21" s="50" t="str">
        <f t="shared" si="4"/>
        <v>$1 Million to $5 Million</v>
      </c>
      <c r="T21" s="329">
        <v>577.20000000000005</v>
      </c>
      <c r="U21" s="65">
        <v>516.1</v>
      </c>
      <c r="V21" s="330"/>
      <c r="W21" s="330"/>
      <c r="X21" s="275"/>
      <c r="Y21" s="275"/>
      <c r="Z21" s="276">
        <f t="shared" si="0"/>
        <v>516.1</v>
      </c>
      <c r="AA21" s="332">
        <f t="shared" si="5"/>
        <v>1093.3000000000002</v>
      </c>
      <c r="AB21" s="55">
        <f t="shared" si="1"/>
        <v>0</v>
      </c>
      <c r="AC21" s="56" t="str">
        <f t="shared" si="6"/>
        <v>Yes</v>
      </c>
      <c r="AD21" s="56">
        <f t="shared" si="2"/>
        <v>8</v>
      </c>
      <c r="AE21" s="56"/>
      <c r="AF21" s="56">
        <f t="shared" si="7"/>
        <v>577.20000000000005</v>
      </c>
      <c r="AG21" s="57">
        <f t="shared" si="8"/>
        <v>8.2001093300000001</v>
      </c>
      <c r="AH21" s="56" t="str">
        <f t="shared" si="9"/>
        <v>Yes</v>
      </c>
      <c r="AI21" s="56" t="s">
        <v>240</v>
      </c>
      <c r="AJ21" s="56"/>
      <c r="AK21" s="56"/>
      <c r="AL21" s="56"/>
      <c r="AM21" s="56"/>
      <c r="AN21" s="56"/>
      <c r="AO21" s="56"/>
      <c r="AP21" s="56"/>
      <c r="AQ21" s="56"/>
      <c r="AR21" s="56"/>
      <c r="AS21" s="87"/>
      <c r="AT21" s="87"/>
    </row>
    <row r="22" spans="1:46" ht="18" customHeight="1">
      <c r="A22" s="48" t="s">
        <v>66</v>
      </c>
      <c r="B22" s="48" t="s">
        <v>79</v>
      </c>
      <c r="C22" s="48" t="s">
        <v>258</v>
      </c>
      <c r="D22" s="48" t="s">
        <v>261</v>
      </c>
      <c r="E22" s="48"/>
      <c r="F22" s="48" t="s">
        <v>136</v>
      </c>
      <c r="G22" s="49">
        <v>2023</v>
      </c>
      <c r="H22" s="49">
        <v>2023</v>
      </c>
      <c r="I22" s="49"/>
      <c r="J22" s="48" t="str">
        <f t="shared" si="3"/>
        <v>Multi Year</v>
      </c>
      <c r="K22" s="49" t="s">
        <v>237</v>
      </c>
      <c r="L22" s="63" t="s">
        <v>263</v>
      </c>
      <c r="M22" s="85" t="s">
        <v>168</v>
      </c>
      <c r="N22" s="64"/>
      <c r="O22" s="64"/>
      <c r="P22" s="64"/>
      <c r="Q22" s="64"/>
      <c r="R22" s="223"/>
      <c r="S22" s="50" t="str">
        <f t="shared" si="4"/>
        <v>$1 Million to $5 Million</v>
      </c>
      <c r="T22" s="329">
        <v>216.9</v>
      </c>
      <c r="U22" s="292">
        <v>3595.1</v>
      </c>
      <c r="V22" s="330"/>
      <c r="W22" s="330"/>
      <c r="X22" s="275"/>
      <c r="Y22" s="275"/>
      <c r="Z22" s="276">
        <f t="shared" si="0"/>
        <v>3595.1</v>
      </c>
      <c r="AA22" s="332">
        <f t="shared" si="5"/>
        <v>3812</v>
      </c>
      <c r="AB22" s="55">
        <f t="shared" si="1"/>
        <v>0</v>
      </c>
      <c r="AC22" s="56" t="str">
        <f t="shared" si="6"/>
        <v>Yes</v>
      </c>
      <c r="AD22" s="56">
        <f t="shared" si="2"/>
        <v>8</v>
      </c>
      <c r="AE22" s="56"/>
      <c r="AF22" s="56">
        <f t="shared" si="7"/>
        <v>216.9</v>
      </c>
      <c r="AG22" s="57">
        <f t="shared" si="8"/>
        <v>8.2003812000000007</v>
      </c>
      <c r="AH22" s="56" t="str">
        <f t="shared" si="9"/>
        <v>Yes</v>
      </c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75"/>
      <c r="AT22" s="75"/>
    </row>
    <row r="23" spans="1:46" ht="18" customHeight="1">
      <c r="A23" s="48" t="s">
        <v>66</v>
      </c>
      <c r="B23" s="48" t="s">
        <v>79</v>
      </c>
      <c r="C23" s="48" t="s">
        <v>258</v>
      </c>
      <c r="D23" s="48" t="s">
        <v>264</v>
      </c>
      <c r="E23" s="48"/>
      <c r="F23" s="48" t="s">
        <v>136</v>
      </c>
      <c r="G23" s="49">
        <v>2023</v>
      </c>
      <c r="H23" s="49">
        <v>2023</v>
      </c>
      <c r="I23" s="49"/>
      <c r="J23" s="48" t="str">
        <f t="shared" si="3"/>
        <v>Multi Year</v>
      </c>
      <c r="K23" s="49" t="s">
        <v>237</v>
      </c>
      <c r="L23" s="339" t="s">
        <v>265</v>
      </c>
      <c r="M23" s="85" t="s">
        <v>266</v>
      </c>
      <c r="N23" s="223"/>
      <c r="O23" s="223"/>
      <c r="P23" s="223"/>
      <c r="Q23" s="223"/>
      <c r="R23" s="223"/>
      <c r="S23" s="50" t="str">
        <f t="shared" si="4"/>
        <v>Under $750,000</v>
      </c>
      <c r="T23" s="329">
        <v>127</v>
      </c>
      <c r="U23" s="345">
        <v>381.2</v>
      </c>
      <c r="V23" s="345"/>
      <c r="W23" s="346"/>
      <c r="X23" s="275"/>
      <c r="Y23" s="275"/>
      <c r="Z23" s="276">
        <f t="shared" si="0"/>
        <v>381.2</v>
      </c>
      <c r="AA23" s="332">
        <f t="shared" si="5"/>
        <v>508.2</v>
      </c>
      <c r="AB23" s="55">
        <f t="shared" si="1"/>
        <v>0</v>
      </c>
      <c r="AC23" s="56" t="str">
        <f t="shared" si="6"/>
        <v>No</v>
      </c>
      <c r="AD23" s="56">
        <f t="shared" si="2"/>
        <v>8</v>
      </c>
      <c r="AE23" s="56"/>
      <c r="AF23" s="56">
        <f t="shared" si="7"/>
        <v>127</v>
      </c>
      <c r="AG23" s="57">
        <f t="shared" si="8"/>
        <v>8.2000508199999995</v>
      </c>
      <c r="AH23" s="56" t="str">
        <f t="shared" si="9"/>
        <v>Yes</v>
      </c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88"/>
      <c r="AT23" s="75"/>
    </row>
    <row r="24" spans="1:46" ht="18" customHeight="1">
      <c r="A24" s="48" t="s">
        <v>66</v>
      </c>
      <c r="B24" s="48" t="s">
        <v>79</v>
      </c>
      <c r="C24" s="48" t="s">
        <v>258</v>
      </c>
      <c r="D24" s="48" t="s">
        <v>264</v>
      </c>
      <c r="E24" s="48"/>
      <c r="F24" s="48" t="s">
        <v>136</v>
      </c>
      <c r="G24" s="49">
        <v>2023</v>
      </c>
      <c r="H24" s="49">
        <v>2023</v>
      </c>
      <c r="I24" s="49"/>
      <c r="J24" s="48" t="str">
        <f t="shared" si="3"/>
        <v>Multi Year</v>
      </c>
      <c r="K24" s="49" t="s">
        <v>237</v>
      </c>
      <c r="L24" s="339" t="s">
        <v>267</v>
      </c>
      <c r="M24" s="85" t="s">
        <v>268</v>
      </c>
      <c r="N24" s="223"/>
      <c r="O24" s="223"/>
      <c r="P24" s="223"/>
      <c r="Q24" s="223"/>
      <c r="R24" s="223"/>
      <c r="S24" s="50" t="str">
        <f t="shared" si="4"/>
        <v>$1 Million to $5 Million</v>
      </c>
      <c r="T24" s="329">
        <v>625.20000000000005</v>
      </c>
      <c r="U24" s="345">
        <v>1334.5</v>
      </c>
      <c r="V24" s="345"/>
      <c r="W24" s="346"/>
      <c r="X24" s="275"/>
      <c r="Y24" s="275"/>
      <c r="Z24" s="276">
        <f t="shared" si="0"/>
        <v>1334.5</v>
      </c>
      <c r="AA24" s="332">
        <f t="shared" si="5"/>
        <v>1959.7</v>
      </c>
      <c r="AB24" s="55">
        <f t="shared" si="1"/>
        <v>0</v>
      </c>
      <c r="AC24" s="56" t="str">
        <f t="shared" si="6"/>
        <v>Yes</v>
      </c>
      <c r="AD24" s="56">
        <f t="shared" si="2"/>
        <v>8</v>
      </c>
      <c r="AE24" s="56"/>
      <c r="AF24" s="56">
        <f t="shared" si="7"/>
        <v>625.20000000000005</v>
      </c>
      <c r="AG24" s="57">
        <f t="shared" si="8"/>
        <v>8.2001959699999993</v>
      </c>
      <c r="AH24" s="56" t="str">
        <f t="shared" si="9"/>
        <v>Yes</v>
      </c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88"/>
      <c r="AT24" s="75"/>
    </row>
    <row r="25" spans="1:46" ht="18" customHeight="1">
      <c r="A25" s="48" t="s">
        <v>66</v>
      </c>
      <c r="B25" s="48" t="s">
        <v>79</v>
      </c>
      <c r="C25" s="48" t="s">
        <v>258</v>
      </c>
      <c r="D25" s="48" t="s">
        <v>264</v>
      </c>
      <c r="E25" s="48"/>
      <c r="F25" s="48" t="s">
        <v>136</v>
      </c>
      <c r="G25" s="49">
        <v>2023</v>
      </c>
      <c r="H25" s="49">
        <v>2023</v>
      </c>
      <c r="I25" s="49"/>
      <c r="J25" s="48" t="str">
        <f t="shared" si="3"/>
        <v>Multi Year</v>
      </c>
      <c r="K25" s="49" t="s">
        <v>237</v>
      </c>
      <c r="L25" s="339" t="s">
        <v>269</v>
      </c>
      <c r="M25" s="85" t="s">
        <v>270</v>
      </c>
      <c r="N25" s="223"/>
      <c r="O25" s="223"/>
      <c r="P25" s="223"/>
      <c r="Q25" s="223"/>
      <c r="R25" s="223"/>
      <c r="S25" s="50" t="str">
        <f t="shared" si="4"/>
        <v>Under $750,000</v>
      </c>
      <c r="T25" s="329">
        <v>128.69999999999999</v>
      </c>
      <c r="U25" s="345">
        <v>524.1</v>
      </c>
      <c r="V25" s="345"/>
      <c r="W25" s="346"/>
      <c r="X25" s="275"/>
      <c r="Y25" s="275"/>
      <c r="Z25" s="276">
        <f t="shared" si="0"/>
        <v>524.1</v>
      </c>
      <c r="AA25" s="332">
        <f t="shared" si="5"/>
        <v>652.79999999999995</v>
      </c>
      <c r="AB25" s="55">
        <f t="shared" si="1"/>
        <v>0</v>
      </c>
      <c r="AC25" s="56" t="str">
        <f t="shared" si="6"/>
        <v>No</v>
      </c>
      <c r="AD25" s="56">
        <f t="shared" si="2"/>
        <v>8</v>
      </c>
      <c r="AE25" s="56"/>
      <c r="AF25" s="56">
        <f>IF(T25&lt;&gt;"",T25,IF(U25&lt;&gt;"",U25,IF(V25&lt;&gt;"",V25,IF(W25&lt;&gt;"",W25,IF(X25&lt;&gt;"",X25,IF(Y25&lt;&gt;"",Y25,0))))))</f>
        <v>128.69999999999999</v>
      </c>
      <c r="AG25" s="57">
        <f t="shared" si="8"/>
        <v>8.2000652800000005</v>
      </c>
      <c r="AH25" s="56" t="str">
        <f>IF(SUM(U25:Y25)&lt;&gt;0,"Yes","No")</f>
        <v>Yes</v>
      </c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75"/>
      <c r="AT25" s="75"/>
    </row>
    <row r="26" spans="1:46" ht="18" customHeight="1">
      <c r="A26" s="48" t="s">
        <v>66</v>
      </c>
      <c r="B26" s="48" t="s">
        <v>79</v>
      </c>
      <c r="C26" s="48" t="s">
        <v>258</v>
      </c>
      <c r="D26" s="48" t="s">
        <v>264</v>
      </c>
      <c r="E26" s="48"/>
      <c r="F26" s="48" t="s">
        <v>136</v>
      </c>
      <c r="G26" s="49">
        <v>2023</v>
      </c>
      <c r="H26" s="49">
        <v>2023</v>
      </c>
      <c r="I26" s="49"/>
      <c r="J26" s="48" t="str">
        <f t="shared" si="3"/>
        <v>Multi Year</v>
      </c>
      <c r="K26" s="49" t="s">
        <v>237</v>
      </c>
      <c r="L26" s="339" t="s">
        <v>271</v>
      </c>
      <c r="M26" s="85" t="s">
        <v>272</v>
      </c>
      <c r="N26" s="223"/>
      <c r="O26" s="223"/>
      <c r="P26" s="223"/>
      <c r="Q26" s="223"/>
      <c r="R26" s="223"/>
      <c r="S26" s="50" t="str">
        <f t="shared" si="4"/>
        <v>$1 Million to $5 Million</v>
      </c>
      <c r="T26" s="329">
        <v>718.1</v>
      </c>
      <c r="U26" s="345">
        <v>3261.2</v>
      </c>
      <c r="V26" s="345"/>
      <c r="W26" s="346"/>
      <c r="X26" s="275"/>
      <c r="Y26" s="275"/>
      <c r="Z26" s="276">
        <f t="shared" si="0"/>
        <v>3261.2</v>
      </c>
      <c r="AA26" s="332">
        <f t="shared" si="5"/>
        <v>3979.2999999999997</v>
      </c>
      <c r="AB26" s="55">
        <f t="shared" si="1"/>
        <v>0</v>
      </c>
      <c r="AC26" s="56" t="str">
        <f t="shared" si="6"/>
        <v>Yes</v>
      </c>
      <c r="AD26" s="56">
        <f t="shared" si="2"/>
        <v>8</v>
      </c>
      <c r="AE26" s="56"/>
      <c r="AF26" s="56">
        <f t="shared" si="7"/>
        <v>718.1</v>
      </c>
      <c r="AG26" s="57">
        <f t="shared" si="8"/>
        <v>8.2003979299999994</v>
      </c>
      <c r="AH26" s="56" t="str">
        <f t="shared" si="9"/>
        <v>Yes</v>
      </c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88"/>
      <c r="AT26" s="75"/>
    </row>
    <row r="27" spans="1:46" ht="18" customHeight="1">
      <c r="A27" s="48" t="s">
        <v>66</v>
      </c>
      <c r="B27" s="48" t="s">
        <v>79</v>
      </c>
      <c r="C27" s="48" t="s">
        <v>258</v>
      </c>
      <c r="D27" s="48" t="s">
        <v>264</v>
      </c>
      <c r="E27" s="48"/>
      <c r="F27" s="48" t="s">
        <v>136</v>
      </c>
      <c r="G27" s="49">
        <v>2023</v>
      </c>
      <c r="H27" s="49">
        <v>2023</v>
      </c>
      <c r="I27" s="49"/>
      <c r="J27" s="48" t="str">
        <f t="shared" si="3"/>
        <v>Multi Year</v>
      </c>
      <c r="K27" s="49" t="s">
        <v>237</v>
      </c>
      <c r="L27" s="339" t="s">
        <v>273</v>
      </c>
      <c r="M27" s="85" t="s">
        <v>274</v>
      </c>
      <c r="N27" s="223"/>
      <c r="O27" s="223"/>
      <c r="P27" s="223"/>
      <c r="Q27" s="223"/>
      <c r="R27" s="223"/>
      <c r="S27" s="50" t="str">
        <f t="shared" si="4"/>
        <v>Under $750,000</v>
      </c>
      <c r="T27" s="329">
        <v>134.69999999999999</v>
      </c>
      <c r="U27" s="345">
        <v>83.5</v>
      </c>
      <c r="V27" s="345"/>
      <c r="W27" s="346"/>
      <c r="X27" s="275"/>
      <c r="Y27" s="275"/>
      <c r="Z27" s="276">
        <f t="shared" si="0"/>
        <v>83.5</v>
      </c>
      <c r="AA27" s="332">
        <f t="shared" si="5"/>
        <v>218.2</v>
      </c>
      <c r="AB27" s="55">
        <f t="shared" si="1"/>
        <v>0</v>
      </c>
      <c r="AC27" s="56" t="str">
        <f t="shared" si="6"/>
        <v>No</v>
      </c>
      <c r="AD27" s="56">
        <f t="shared" si="2"/>
        <v>8</v>
      </c>
      <c r="AE27" s="56"/>
      <c r="AF27" s="56">
        <f t="shared" si="7"/>
        <v>134.69999999999999</v>
      </c>
      <c r="AG27" s="57">
        <f t="shared" si="8"/>
        <v>8.2000218199999999</v>
      </c>
      <c r="AH27" s="56" t="str">
        <f t="shared" si="9"/>
        <v>Yes</v>
      </c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75"/>
      <c r="AT27" s="75"/>
    </row>
    <row r="28" spans="1:46" ht="18" customHeight="1">
      <c r="A28" s="48" t="s">
        <v>66</v>
      </c>
      <c r="B28" s="48" t="s">
        <v>79</v>
      </c>
      <c r="C28" s="48" t="s">
        <v>251</v>
      </c>
      <c r="D28" s="48"/>
      <c r="E28" s="48"/>
      <c r="F28" s="48" t="s">
        <v>136</v>
      </c>
      <c r="G28" s="49">
        <v>2023</v>
      </c>
      <c r="H28" s="49">
        <v>2023</v>
      </c>
      <c r="I28" s="49"/>
      <c r="J28" s="48" t="str">
        <f t="shared" si="3"/>
        <v>Multi Year</v>
      </c>
      <c r="K28" s="49" t="s">
        <v>237</v>
      </c>
      <c r="L28" s="339" t="s">
        <v>275</v>
      </c>
      <c r="M28" s="85" t="s">
        <v>176</v>
      </c>
      <c r="N28" s="223"/>
      <c r="O28" s="223"/>
      <c r="P28" s="223"/>
      <c r="Q28" s="223"/>
      <c r="R28" s="223"/>
      <c r="S28" s="50" t="str">
        <f t="shared" si="4"/>
        <v>Under $750,000</v>
      </c>
      <c r="T28" s="329">
        <v>61.2</v>
      </c>
      <c r="U28" s="345">
        <v>104.8</v>
      </c>
      <c r="V28" s="345"/>
      <c r="W28" s="346"/>
      <c r="X28" s="275"/>
      <c r="Y28" s="275"/>
      <c r="Z28" s="276">
        <f t="shared" si="0"/>
        <v>104.8</v>
      </c>
      <c r="AA28" s="332">
        <f t="shared" si="5"/>
        <v>166</v>
      </c>
      <c r="AB28" s="55">
        <f t="shared" si="1"/>
        <v>0</v>
      </c>
      <c r="AC28" s="56" t="str">
        <f t="shared" si="6"/>
        <v>No</v>
      </c>
      <c r="AD28" s="56">
        <f t="shared" si="2"/>
        <v>8</v>
      </c>
      <c r="AE28" s="56"/>
      <c r="AF28" s="56">
        <f t="shared" si="7"/>
        <v>61.2</v>
      </c>
      <c r="AG28" s="57">
        <f t="shared" si="8"/>
        <v>8.2000165999999997</v>
      </c>
      <c r="AH28" s="56" t="str">
        <f t="shared" si="9"/>
        <v>Yes</v>
      </c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75"/>
      <c r="AT28" s="75"/>
    </row>
    <row r="29" spans="1:46" ht="18" customHeight="1">
      <c r="A29" s="48" t="s">
        <v>66</v>
      </c>
      <c r="B29" s="48" t="s">
        <v>79</v>
      </c>
      <c r="C29" s="48" t="s">
        <v>251</v>
      </c>
      <c r="D29" s="48"/>
      <c r="E29" s="48"/>
      <c r="F29" s="48" t="s">
        <v>136</v>
      </c>
      <c r="G29" s="49">
        <v>2023</v>
      </c>
      <c r="H29" s="49">
        <v>2023</v>
      </c>
      <c r="I29" s="49"/>
      <c r="J29" s="48" t="str">
        <f t="shared" si="3"/>
        <v>Multi Year</v>
      </c>
      <c r="K29" s="49" t="s">
        <v>237</v>
      </c>
      <c r="L29" s="339" t="s">
        <v>276</v>
      </c>
      <c r="M29" s="85" t="s">
        <v>169</v>
      </c>
      <c r="N29" s="223"/>
      <c r="O29" s="223"/>
      <c r="P29" s="223"/>
      <c r="Q29" s="223"/>
      <c r="R29" s="223"/>
      <c r="S29" s="50" t="str">
        <f t="shared" si="4"/>
        <v>Under $750,000</v>
      </c>
      <c r="T29" s="329">
        <v>73.5</v>
      </c>
      <c r="U29" s="345">
        <v>216.2</v>
      </c>
      <c r="V29" s="345"/>
      <c r="W29" s="346"/>
      <c r="X29" s="275"/>
      <c r="Y29" s="275"/>
      <c r="Z29" s="276">
        <f t="shared" si="0"/>
        <v>216.2</v>
      </c>
      <c r="AA29" s="332">
        <f t="shared" si="5"/>
        <v>289.7</v>
      </c>
      <c r="AB29" s="55">
        <f t="shared" si="1"/>
        <v>0</v>
      </c>
      <c r="AC29" s="56" t="str">
        <f t="shared" si="6"/>
        <v>No</v>
      </c>
      <c r="AD29" s="56">
        <f t="shared" si="2"/>
        <v>8</v>
      </c>
      <c r="AE29" s="56"/>
      <c r="AF29" s="56">
        <f t="shared" si="7"/>
        <v>73.5</v>
      </c>
      <c r="AG29" s="57">
        <f t="shared" si="8"/>
        <v>8.20002897</v>
      </c>
      <c r="AH29" s="56" t="str">
        <f t="shared" si="9"/>
        <v>Yes</v>
      </c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89"/>
      <c r="AT29" s="75"/>
    </row>
    <row r="30" spans="1:46" ht="18" customHeight="1">
      <c r="A30" s="48" t="s">
        <v>66</v>
      </c>
      <c r="B30" s="48" t="s">
        <v>79</v>
      </c>
      <c r="C30" s="48" t="s">
        <v>251</v>
      </c>
      <c r="D30" s="48"/>
      <c r="E30" s="48"/>
      <c r="F30" s="48" t="s">
        <v>136</v>
      </c>
      <c r="G30" s="49">
        <v>2023</v>
      </c>
      <c r="H30" s="49">
        <v>2023</v>
      </c>
      <c r="I30" s="49"/>
      <c r="J30" s="48" t="str">
        <f t="shared" si="3"/>
        <v>Multi Year</v>
      </c>
      <c r="K30" s="49" t="s">
        <v>237</v>
      </c>
      <c r="L30" s="339" t="s">
        <v>277</v>
      </c>
      <c r="M30" s="85" t="s">
        <v>177</v>
      </c>
      <c r="N30" s="223"/>
      <c r="O30" s="223"/>
      <c r="P30" s="223"/>
      <c r="Q30" s="223"/>
      <c r="R30" s="64"/>
      <c r="S30" s="50" t="str">
        <f t="shared" si="4"/>
        <v>Under $750,000</v>
      </c>
      <c r="T30" s="329">
        <v>81.599999999999994</v>
      </c>
      <c r="U30" s="345">
        <v>149.6</v>
      </c>
      <c r="V30" s="345"/>
      <c r="W30" s="346"/>
      <c r="X30" s="275"/>
      <c r="Y30" s="275"/>
      <c r="Z30" s="276">
        <f t="shared" si="0"/>
        <v>149.6</v>
      </c>
      <c r="AA30" s="332">
        <f t="shared" si="5"/>
        <v>231.2</v>
      </c>
      <c r="AB30" s="55">
        <f t="shared" si="1"/>
        <v>0</v>
      </c>
      <c r="AC30" s="56" t="str">
        <f t="shared" si="6"/>
        <v>No</v>
      </c>
      <c r="AD30" s="56">
        <f t="shared" si="2"/>
        <v>8</v>
      </c>
      <c r="AE30" s="56"/>
      <c r="AF30" s="56">
        <f t="shared" si="7"/>
        <v>81.599999999999994</v>
      </c>
      <c r="AG30" s="57">
        <f t="shared" si="8"/>
        <v>8.2000231200000009</v>
      </c>
      <c r="AH30" s="56" t="str">
        <f t="shared" si="9"/>
        <v>Yes</v>
      </c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8"/>
      <c r="AT30" s="75"/>
    </row>
    <row r="31" spans="1:46" ht="18" customHeight="1">
      <c r="A31" s="48" t="s">
        <v>66</v>
      </c>
      <c r="B31" s="48" t="s">
        <v>79</v>
      </c>
      <c r="C31" s="48" t="s">
        <v>251</v>
      </c>
      <c r="D31" s="48"/>
      <c r="E31" s="48"/>
      <c r="F31" s="48" t="s">
        <v>145</v>
      </c>
      <c r="G31" s="49">
        <v>2023</v>
      </c>
      <c r="H31" s="49">
        <v>2023</v>
      </c>
      <c r="I31" s="49"/>
      <c r="J31" s="48" t="str">
        <f t="shared" si="3"/>
        <v>Multi Year</v>
      </c>
      <c r="K31" s="49" t="s">
        <v>237</v>
      </c>
      <c r="L31" s="49" t="s">
        <v>278</v>
      </c>
      <c r="M31" s="273" t="s">
        <v>156</v>
      </c>
      <c r="N31" s="64"/>
      <c r="O31" s="64"/>
      <c r="P31" s="64"/>
      <c r="Q31" s="64"/>
      <c r="R31" s="223"/>
      <c r="S31" s="50" t="str">
        <f t="shared" si="4"/>
        <v>Under $750,000</v>
      </c>
      <c r="T31" s="329">
        <v>79.2</v>
      </c>
      <c r="U31" s="65">
        <v>535.29999999999995</v>
      </c>
      <c r="V31" s="292"/>
      <c r="W31" s="292"/>
      <c r="X31" s="275"/>
      <c r="Y31" s="275"/>
      <c r="Z31" s="276">
        <f t="shared" si="0"/>
        <v>535.29999999999995</v>
      </c>
      <c r="AA31" s="332">
        <f t="shared" si="5"/>
        <v>614.5</v>
      </c>
      <c r="AB31" s="55">
        <f t="shared" si="1"/>
        <v>0</v>
      </c>
      <c r="AC31" s="56" t="str">
        <f t="shared" si="6"/>
        <v>No</v>
      </c>
      <c r="AD31" s="56">
        <f t="shared" si="2"/>
        <v>8</v>
      </c>
      <c r="AE31" s="56"/>
      <c r="AF31" s="56">
        <f t="shared" si="7"/>
        <v>79.2</v>
      </c>
      <c r="AG31" s="57">
        <f t="shared" si="8"/>
        <v>8.2000614499999998</v>
      </c>
      <c r="AH31" s="56" t="str">
        <f t="shared" si="9"/>
        <v>Yes</v>
      </c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8"/>
      <c r="AT31" s="75"/>
    </row>
    <row r="32" spans="1:46" ht="18" customHeight="1">
      <c r="A32" s="48" t="s">
        <v>66</v>
      </c>
      <c r="B32" s="48" t="s">
        <v>79</v>
      </c>
      <c r="C32" s="48" t="s">
        <v>251</v>
      </c>
      <c r="D32" s="48"/>
      <c r="E32" s="48"/>
      <c r="F32" s="48" t="s">
        <v>164</v>
      </c>
      <c r="G32" s="49">
        <v>2023</v>
      </c>
      <c r="H32" s="49">
        <v>2023</v>
      </c>
      <c r="I32" s="49"/>
      <c r="J32" s="48" t="str">
        <f t="shared" si="3"/>
        <v>Multi Year</v>
      </c>
      <c r="K32" s="49" t="s">
        <v>237</v>
      </c>
      <c r="L32" s="339" t="s">
        <v>279</v>
      </c>
      <c r="M32" s="85" t="s">
        <v>165</v>
      </c>
      <c r="N32" s="223"/>
      <c r="O32" s="223"/>
      <c r="P32" s="223"/>
      <c r="Q32" s="223"/>
      <c r="R32" s="64"/>
      <c r="S32" s="50" t="str">
        <f t="shared" si="4"/>
        <v>$750,000 to $1 Million</v>
      </c>
      <c r="T32" s="329">
        <v>323.3</v>
      </c>
      <c r="U32" s="345">
        <v>594.1</v>
      </c>
      <c r="V32" s="345"/>
      <c r="W32" s="346"/>
      <c r="X32" s="275"/>
      <c r="Y32" s="275"/>
      <c r="Z32" s="276">
        <f t="shared" si="0"/>
        <v>594.1</v>
      </c>
      <c r="AA32" s="332">
        <f t="shared" si="5"/>
        <v>917.40000000000009</v>
      </c>
      <c r="AB32" s="55">
        <f t="shared" si="1"/>
        <v>0</v>
      </c>
      <c r="AC32" s="56" t="str">
        <f t="shared" si="6"/>
        <v>Yes</v>
      </c>
      <c r="AD32" s="56">
        <f t="shared" si="2"/>
        <v>8</v>
      </c>
      <c r="AE32" s="56"/>
      <c r="AF32" s="56">
        <f t="shared" si="7"/>
        <v>323.3</v>
      </c>
      <c r="AG32" s="57">
        <f t="shared" si="8"/>
        <v>8.2000917399999995</v>
      </c>
      <c r="AH32" s="56" t="str">
        <f t="shared" si="9"/>
        <v>Yes</v>
      </c>
      <c r="AI32" s="56" t="s">
        <v>240</v>
      </c>
      <c r="AJ32" s="56"/>
      <c r="AK32" s="56"/>
      <c r="AL32" s="56"/>
      <c r="AM32" s="56"/>
      <c r="AN32" s="56"/>
      <c r="AO32" s="56"/>
      <c r="AP32" s="56"/>
      <c r="AQ32" s="56"/>
      <c r="AR32" s="56"/>
      <c r="AS32" s="75"/>
      <c r="AT32" s="75"/>
    </row>
    <row r="33" spans="1:46" ht="18" customHeight="1">
      <c r="A33" s="48" t="s">
        <v>66</v>
      </c>
      <c r="B33" s="48" t="s">
        <v>79</v>
      </c>
      <c r="C33" s="48" t="s">
        <v>251</v>
      </c>
      <c r="D33" s="48"/>
      <c r="E33" s="48"/>
      <c r="F33" s="48" t="s">
        <v>139</v>
      </c>
      <c r="G33" s="49">
        <v>2023</v>
      </c>
      <c r="H33" s="49">
        <v>2023</v>
      </c>
      <c r="I33" s="49"/>
      <c r="J33" s="48" t="str">
        <f t="shared" si="3"/>
        <v>Multi Year</v>
      </c>
      <c r="K33" s="49" t="s">
        <v>237</v>
      </c>
      <c r="L33" s="49" t="s">
        <v>280</v>
      </c>
      <c r="M33" s="85" t="s">
        <v>182</v>
      </c>
      <c r="N33" s="64"/>
      <c r="O33" s="64"/>
      <c r="P33" s="64"/>
      <c r="Q33" s="64"/>
      <c r="R33" s="64"/>
      <c r="S33" s="50" t="str">
        <f t="shared" si="4"/>
        <v>Over $5 Million</v>
      </c>
      <c r="T33" s="329">
        <v>580</v>
      </c>
      <c r="U33" s="65">
        <v>0</v>
      </c>
      <c r="V33" s="292">
        <v>5436.1</v>
      </c>
      <c r="W33" s="292"/>
      <c r="X33" s="275"/>
      <c r="Y33" s="275"/>
      <c r="Z33" s="276">
        <f t="shared" si="0"/>
        <v>5436.1</v>
      </c>
      <c r="AA33" s="332">
        <f t="shared" si="5"/>
        <v>6016.1</v>
      </c>
      <c r="AB33" s="55">
        <f t="shared" si="1"/>
        <v>5436.1</v>
      </c>
      <c r="AC33" s="56" t="str">
        <f t="shared" si="6"/>
        <v>Yes</v>
      </c>
      <c r="AD33" s="56">
        <f t="shared" si="2"/>
        <v>8</v>
      </c>
      <c r="AE33" s="56"/>
      <c r="AF33" s="56">
        <f t="shared" si="7"/>
        <v>580</v>
      </c>
      <c r="AG33" s="57">
        <f t="shared" si="8"/>
        <v>8.3006016099999993</v>
      </c>
      <c r="AH33" s="56" t="str">
        <f t="shared" si="9"/>
        <v>Yes</v>
      </c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75"/>
      <c r="AT33" s="75"/>
    </row>
    <row r="34" spans="1:46" ht="18" customHeight="1">
      <c r="A34" s="48" t="s">
        <v>66</v>
      </c>
      <c r="B34" s="48" t="s">
        <v>79</v>
      </c>
      <c r="C34" s="48" t="s">
        <v>251</v>
      </c>
      <c r="D34" s="48"/>
      <c r="E34" s="48"/>
      <c r="F34" s="48" t="s">
        <v>151</v>
      </c>
      <c r="G34" s="49">
        <v>2023</v>
      </c>
      <c r="H34" s="49">
        <v>2023</v>
      </c>
      <c r="I34" s="49"/>
      <c r="J34" s="48" t="str">
        <f t="shared" si="3"/>
        <v>Multi Year</v>
      </c>
      <c r="K34" s="49" t="s">
        <v>237</v>
      </c>
      <c r="L34" s="49" t="s">
        <v>281</v>
      </c>
      <c r="M34" s="273" t="s">
        <v>181</v>
      </c>
      <c r="N34" s="64"/>
      <c r="O34" s="64"/>
      <c r="P34" s="64"/>
      <c r="Q34" s="64"/>
      <c r="R34" s="64"/>
      <c r="S34" s="50" t="str">
        <f t="shared" si="4"/>
        <v>Under $750,000</v>
      </c>
      <c r="T34" s="329">
        <v>155.1</v>
      </c>
      <c r="U34" s="65">
        <v>426.5</v>
      </c>
      <c r="V34" s="292"/>
      <c r="W34" s="292"/>
      <c r="X34" s="275"/>
      <c r="Y34" s="275"/>
      <c r="Z34" s="276">
        <f t="shared" si="0"/>
        <v>426.5</v>
      </c>
      <c r="AA34" s="332">
        <f t="shared" si="5"/>
        <v>581.6</v>
      </c>
      <c r="AB34" s="55">
        <f t="shared" si="1"/>
        <v>0</v>
      </c>
      <c r="AC34" s="56" t="str">
        <f t="shared" si="6"/>
        <v>No</v>
      </c>
      <c r="AD34" s="56">
        <f t="shared" si="2"/>
        <v>8</v>
      </c>
      <c r="AE34" s="56"/>
      <c r="AF34" s="56">
        <f t="shared" si="7"/>
        <v>155.1</v>
      </c>
      <c r="AG34" s="57">
        <f t="shared" si="8"/>
        <v>8.2000581599999993</v>
      </c>
      <c r="AH34" s="56" t="str">
        <f t="shared" si="9"/>
        <v>Yes</v>
      </c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90"/>
      <c r="AT34" s="88"/>
    </row>
    <row r="35" spans="1:46" ht="18" customHeight="1">
      <c r="A35" s="48" t="s">
        <v>66</v>
      </c>
      <c r="B35" s="48" t="s">
        <v>70</v>
      </c>
      <c r="C35" s="48" t="s">
        <v>258</v>
      </c>
      <c r="D35" s="48" t="s">
        <v>261</v>
      </c>
      <c r="E35" s="48"/>
      <c r="F35" s="48" t="s">
        <v>151</v>
      </c>
      <c r="G35" s="49">
        <v>2023</v>
      </c>
      <c r="H35" s="49">
        <v>2023</v>
      </c>
      <c r="I35" s="49"/>
      <c r="J35" s="48" t="str">
        <f t="shared" si="3"/>
        <v>Multi Year</v>
      </c>
      <c r="K35" s="49" t="s">
        <v>237</v>
      </c>
      <c r="L35" s="63" t="s">
        <v>282</v>
      </c>
      <c r="M35" s="273" t="s">
        <v>180</v>
      </c>
      <c r="N35" s="64"/>
      <c r="O35" s="64"/>
      <c r="P35" s="64"/>
      <c r="Q35" s="64"/>
      <c r="R35" s="91"/>
      <c r="S35" s="50" t="str">
        <f t="shared" si="4"/>
        <v>$1 Million to $5 Million</v>
      </c>
      <c r="T35" s="329">
        <v>73.400000000000006</v>
      </c>
      <c r="U35" s="65">
        <v>1372.6</v>
      </c>
      <c r="V35" s="336"/>
      <c r="W35" s="336"/>
      <c r="X35" s="275"/>
      <c r="Y35" s="275"/>
      <c r="Z35" s="276">
        <f t="shared" si="0"/>
        <v>1372.6</v>
      </c>
      <c r="AA35" s="332">
        <f t="shared" si="5"/>
        <v>1446</v>
      </c>
      <c r="AB35" s="55">
        <f t="shared" si="1"/>
        <v>0</v>
      </c>
      <c r="AC35" s="56" t="str">
        <f t="shared" si="6"/>
        <v>Yes</v>
      </c>
      <c r="AD35" s="56">
        <f t="shared" si="2"/>
        <v>8</v>
      </c>
      <c r="AE35" s="56"/>
      <c r="AF35" s="56">
        <f t="shared" si="7"/>
        <v>73.400000000000006</v>
      </c>
      <c r="AG35" s="57">
        <f t="shared" si="8"/>
        <v>8.2001445999999998</v>
      </c>
      <c r="AH35" s="56" t="str">
        <f t="shared" si="9"/>
        <v>Yes</v>
      </c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92"/>
      <c r="AT35" s="69"/>
    </row>
    <row r="36" spans="1:46" ht="18" customHeight="1">
      <c r="A36" s="76" t="s">
        <v>66</v>
      </c>
      <c r="B36" s="76" t="s">
        <v>10</v>
      </c>
      <c r="C36" s="76" t="s">
        <v>249</v>
      </c>
      <c r="D36" s="76"/>
      <c r="E36" s="76"/>
      <c r="F36" s="76" t="s">
        <v>151</v>
      </c>
      <c r="G36" s="78">
        <v>2023</v>
      </c>
      <c r="H36" s="78">
        <v>2023</v>
      </c>
      <c r="I36" s="49"/>
      <c r="J36" s="48" t="str">
        <f t="shared" si="3"/>
        <v>Multi Year</v>
      </c>
      <c r="K36" s="78" t="s">
        <v>240</v>
      </c>
      <c r="L36" s="79" t="s">
        <v>283</v>
      </c>
      <c r="M36" s="77" t="s">
        <v>192</v>
      </c>
      <c r="N36" s="91"/>
      <c r="O36" s="91"/>
      <c r="P36" s="91"/>
      <c r="Q36" s="91"/>
      <c r="R36" s="64"/>
      <c r="S36" s="50" t="str">
        <f t="shared" si="4"/>
        <v>Over $5 Million</v>
      </c>
      <c r="T36" s="347">
        <v>1835</v>
      </c>
      <c r="U36" s="342">
        <v>17812</v>
      </c>
      <c r="V36" s="342">
        <v>40116.300000000003</v>
      </c>
      <c r="W36" s="342">
        <v>23327.599999999999</v>
      </c>
      <c r="X36" s="348">
        <v>3304.3</v>
      </c>
      <c r="Y36" s="348"/>
      <c r="Z36" s="343">
        <f t="shared" si="0"/>
        <v>84560.2</v>
      </c>
      <c r="AA36" s="332">
        <f t="shared" si="5"/>
        <v>86395.199999999997</v>
      </c>
      <c r="AB36" s="83">
        <f t="shared" si="1"/>
        <v>66748.2</v>
      </c>
      <c r="AC36" s="56" t="str">
        <f t="shared" si="6"/>
        <v>Yes</v>
      </c>
      <c r="AD36" s="56">
        <f t="shared" si="2"/>
        <v>8</v>
      </c>
      <c r="AE36" s="56"/>
      <c r="AF36" s="56">
        <f t="shared" si="7"/>
        <v>1835</v>
      </c>
      <c r="AG36" s="57">
        <f t="shared" si="8"/>
        <v>8.5086395199999991</v>
      </c>
      <c r="AH36" s="56" t="str">
        <f t="shared" si="9"/>
        <v>Yes</v>
      </c>
      <c r="AI36" s="56" t="s">
        <v>240</v>
      </c>
      <c r="AJ36" s="56"/>
      <c r="AK36" s="56"/>
      <c r="AL36" s="56"/>
      <c r="AM36" s="56"/>
      <c r="AN36" s="56"/>
      <c r="AO36" s="56"/>
      <c r="AP36" s="56"/>
      <c r="AQ36" s="56"/>
      <c r="AR36" s="56"/>
      <c r="AS36" s="69"/>
      <c r="AT36" s="69"/>
    </row>
    <row r="37" spans="1:46" ht="18" customHeight="1">
      <c r="A37" s="48" t="s">
        <v>66</v>
      </c>
      <c r="B37" s="48" t="s">
        <v>10</v>
      </c>
      <c r="C37" s="48" t="s">
        <v>258</v>
      </c>
      <c r="D37" s="48" t="s">
        <v>284</v>
      </c>
      <c r="E37" s="48"/>
      <c r="F37" s="48" t="s">
        <v>136</v>
      </c>
      <c r="G37" s="49">
        <v>2023</v>
      </c>
      <c r="H37" s="49">
        <v>2023</v>
      </c>
      <c r="I37" s="49"/>
      <c r="J37" s="48" t="str">
        <f t="shared" si="3"/>
        <v>Multi Year</v>
      </c>
      <c r="K37" s="49" t="s">
        <v>237</v>
      </c>
      <c r="L37" s="63" t="s">
        <v>285</v>
      </c>
      <c r="M37" s="273" t="s">
        <v>286</v>
      </c>
      <c r="N37" s="64"/>
      <c r="O37" s="64"/>
      <c r="P37" s="64"/>
      <c r="Q37" s="64"/>
      <c r="R37" s="64"/>
      <c r="S37" s="50" t="str">
        <f t="shared" si="4"/>
        <v>$1 Million to $5 Million</v>
      </c>
      <c r="T37" s="329">
        <v>819.1</v>
      </c>
      <c r="U37" s="65">
        <v>174</v>
      </c>
      <c r="V37" s="292">
        <v>1883.1</v>
      </c>
      <c r="W37" s="336">
        <v>250</v>
      </c>
      <c r="X37" s="275"/>
      <c r="Y37" s="275"/>
      <c r="Z37" s="276">
        <f t="shared" si="0"/>
        <v>2307.1</v>
      </c>
      <c r="AA37" s="332">
        <f t="shared" si="5"/>
        <v>3126.2</v>
      </c>
      <c r="AB37" s="55">
        <f t="shared" si="1"/>
        <v>2133.1</v>
      </c>
      <c r="AC37" s="56" t="str">
        <f t="shared" si="6"/>
        <v>Yes</v>
      </c>
      <c r="AD37" s="56">
        <f t="shared" si="2"/>
        <v>8</v>
      </c>
      <c r="AE37" s="56"/>
      <c r="AF37" s="56">
        <f t="shared" si="7"/>
        <v>819.1</v>
      </c>
      <c r="AG37" s="57">
        <f t="shared" si="8"/>
        <v>8.4003126199999993</v>
      </c>
      <c r="AH37" s="56" t="str">
        <f t="shared" si="9"/>
        <v>Yes</v>
      </c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88"/>
      <c r="AT37" s="88"/>
    </row>
    <row r="38" spans="1:46" ht="18" customHeight="1">
      <c r="A38" s="48" t="s">
        <v>66</v>
      </c>
      <c r="B38" s="48" t="s">
        <v>10</v>
      </c>
      <c r="C38" s="48" t="s">
        <v>258</v>
      </c>
      <c r="D38" s="48" t="s">
        <v>259</v>
      </c>
      <c r="E38" s="48"/>
      <c r="F38" s="48" t="s">
        <v>136</v>
      </c>
      <c r="G38" s="49">
        <v>2023</v>
      </c>
      <c r="H38" s="49">
        <v>2023</v>
      </c>
      <c r="I38" s="49"/>
      <c r="J38" s="48" t="str">
        <f t="shared" si="3"/>
        <v>Multi Year</v>
      </c>
      <c r="K38" s="49" t="s">
        <v>237</v>
      </c>
      <c r="L38" s="63" t="s">
        <v>287</v>
      </c>
      <c r="M38" s="273" t="s">
        <v>170</v>
      </c>
      <c r="N38" s="64"/>
      <c r="O38" s="64"/>
      <c r="P38" s="64"/>
      <c r="Q38" s="64"/>
      <c r="R38" s="64"/>
      <c r="S38" s="50" t="str">
        <f t="shared" si="4"/>
        <v>$1 Million to $5 Million</v>
      </c>
      <c r="T38" s="329">
        <v>819.1</v>
      </c>
      <c r="U38" s="349">
        <v>174</v>
      </c>
      <c r="V38" s="349">
        <v>1883.1</v>
      </c>
      <c r="W38" s="338">
        <v>250</v>
      </c>
      <c r="X38" s="275"/>
      <c r="Y38" s="275"/>
      <c r="Z38" s="276">
        <f t="shared" si="0"/>
        <v>2307.1</v>
      </c>
      <c r="AA38" s="332">
        <f t="shared" si="5"/>
        <v>3126.2</v>
      </c>
      <c r="AB38" s="55">
        <f t="shared" si="1"/>
        <v>2133.1</v>
      </c>
      <c r="AC38" s="56" t="str">
        <f t="shared" si="6"/>
        <v>Yes</v>
      </c>
      <c r="AD38" s="56">
        <f t="shared" si="2"/>
        <v>8</v>
      </c>
      <c r="AE38" s="56"/>
      <c r="AF38" s="56">
        <f t="shared" si="7"/>
        <v>819.1</v>
      </c>
      <c r="AG38" s="57">
        <f t="shared" si="8"/>
        <v>8.4003126199999993</v>
      </c>
      <c r="AH38" s="56" t="str">
        <f t="shared" si="9"/>
        <v>Yes</v>
      </c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90"/>
      <c r="AT38" s="88"/>
    </row>
    <row r="39" spans="1:46" ht="18" customHeight="1">
      <c r="A39" s="48" t="s">
        <v>66</v>
      </c>
      <c r="B39" s="48" t="s">
        <v>10</v>
      </c>
      <c r="C39" s="48" t="s">
        <v>251</v>
      </c>
      <c r="D39" s="48"/>
      <c r="E39" s="48"/>
      <c r="F39" s="48" t="s">
        <v>145</v>
      </c>
      <c r="G39" s="49">
        <v>2023</v>
      </c>
      <c r="H39" s="49">
        <v>2023</v>
      </c>
      <c r="I39" s="49"/>
      <c r="J39" s="48" t="str">
        <f t="shared" si="3"/>
        <v>Multi Year</v>
      </c>
      <c r="K39" s="49" t="s">
        <v>237</v>
      </c>
      <c r="L39" s="63" t="s">
        <v>288</v>
      </c>
      <c r="M39" s="273" t="s">
        <v>159</v>
      </c>
      <c r="N39" s="64"/>
      <c r="O39" s="64"/>
      <c r="P39" s="64"/>
      <c r="Q39" s="64"/>
      <c r="R39" s="64"/>
      <c r="S39" s="50" t="str">
        <f t="shared" si="4"/>
        <v>Under $750,000</v>
      </c>
      <c r="T39" s="329">
        <v>124.6</v>
      </c>
      <c r="U39" s="65">
        <v>558.70000000000005</v>
      </c>
      <c r="V39" s="65"/>
      <c r="W39" s="338"/>
      <c r="X39" s="275"/>
      <c r="Y39" s="275"/>
      <c r="Z39" s="276">
        <f t="shared" si="0"/>
        <v>558.70000000000005</v>
      </c>
      <c r="AA39" s="332">
        <f t="shared" si="5"/>
        <v>683.30000000000007</v>
      </c>
      <c r="AB39" s="55">
        <f t="shared" si="1"/>
        <v>0</v>
      </c>
      <c r="AC39" s="56" t="str">
        <f t="shared" si="6"/>
        <v>No</v>
      </c>
      <c r="AD39" s="56">
        <f t="shared" si="2"/>
        <v>8</v>
      </c>
      <c r="AE39" s="56"/>
      <c r="AF39" s="56">
        <f t="shared" si="7"/>
        <v>124.6</v>
      </c>
      <c r="AG39" s="57">
        <f t="shared" si="8"/>
        <v>8.2000683300000006</v>
      </c>
      <c r="AH39" s="56" t="str">
        <f t="shared" si="9"/>
        <v>Yes</v>
      </c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93"/>
      <c r="AT39" s="75"/>
    </row>
    <row r="40" spans="1:46" ht="18" customHeight="1">
      <c r="A40" s="48" t="s">
        <v>66</v>
      </c>
      <c r="B40" s="48" t="s">
        <v>10</v>
      </c>
      <c r="C40" s="48" t="s">
        <v>251</v>
      </c>
      <c r="D40" s="48"/>
      <c r="E40" s="48"/>
      <c r="F40" s="48" t="s">
        <v>136</v>
      </c>
      <c r="G40" s="49">
        <v>2023</v>
      </c>
      <c r="H40" s="49">
        <v>2023</v>
      </c>
      <c r="I40" s="49"/>
      <c r="J40" s="48" t="str">
        <f t="shared" si="3"/>
        <v>Multi Year</v>
      </c>
      <c r="K40" s="49" t="s">
        <v>237</v>
      </c>
      <c r="L40" s="63" t="s">
        <v>289</v>
      </c>
      <c r="M40" s="273" t="s">
        <v>178</v>
      </c>
      <c r="N40" s="64"/>
      <c r="O40" s="64"/>
      <c r="P40" s="64"/>
      <c r="Q40" s="64"/>
      <c r="R40" s="64"/>
      <c r="S40" s="50" t="str">
        <f t="shared" si="4"/>
        <v>Under $750,000</v>
      </c>
      <c r="T40" s="329">
        <v>127.4</v>
      </c>
      <c r="U40" s="292">
        <v>593.70000000000005</v>
      </c>
      <c r="V40" s="336"/>
      <c r="W40" s="336"/>
      <c r="X40" s="275"/>
      <c r="Y40" s="275"/>
      <c r="Z40" s="276">
        <f t="shared" si="0"/>
        <v>593.70000000000005</v>
      </c>
      <c r="AA40" s="332">
        <f t="shared" si="5"/>
        <v>721.1</v>
      </c>
      <c r="AB40" s="55">
        <f t="shared" si="1"/>
        <v>0</v>
      </c>
      <c r="AC40" s="56" t="str">
        <f t="shared" si="6"/>
        <v>No</v>
      </c>
      <c r="AD40" s="56">
        <f t="shared" si="2"/>
        <v>8</v>
      </c>
      <c r="AE40" s="56"/>
      <c r="AF40" s="56">
        <f t="shared" si="7"/>
        <v>127.4</v>
      </c>
      <c r="AG40" s="57">
        <f t="shared" si="8"/>
        <v>8.2000721100000007</v>
      </c>
      <c r="AH40" s="56" t="str">
        <f t="shared" si="9"/>
        <v>Yes</v>
      </c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75"/>
      <c r="AT40" s="75"/>
    </row>
    <row r="41" spans="1:46" ht="18" customHeight="1">
      <c r="A41" s="48" t="s">
        <v>66</v>
      </c>
      <c r="B41" s="48" t="s">
        <v>188</v>
      </c>
      <c r="C41" s="48" t="s">
        <v>251</v>
      </c>
      <c r="D41" s="48"/>
      <c r="E41" s="48"/>
      <c r="F41" s="48" t="s">
        <v>145</v>
      </c>
      <c r="G41" s="49">
        <v>2023</v>
      </c>
      <c r="H41" s="49">
        <v>2023</v>
      </c>
      <c r="I41" s="49"/>
      <c r="J41" s="48" t="str">
        <f t="shared" si="3"/>
        <v>Multi Year</v>
      </c>
      <c r="K41" s="49" t="s">
        <v>237</v>
      </c>
      <c r="L41" s="63" t="s">
        <v>290</v>
      </c>
      <c r="M41" s="273" t="s">
        <v>160</v>
      </c>
      <c r="N41" s="64"/>
      <c r="O41" s="64"/>
      <c r="P41" s="64"/>
      <c r="Q41" s="64"/>
      <c r="R41" s="64"/>
      <c r="S41" s="50" t="str">
        <f t="shared" si="4"/>
        <v>Under $750,000</v>
      </c>
      <c r="T41" s="329">
        <v>43.4</v>
      </c>
      <c r="U41" s="350">
        <v>128.80000000000001</v>
      </c>
      <c r="V41" s="71"/>
      <c r="W41" s="68"/>
      <c r="X41" s="275"/>
      <c r="Y41" s="275"/>
      <c r="Z41" s="276">
        <f t="shared" si="0"/>
        <v>128.80000000000001</v>
      </c>
      <c r="AA41" s="332">
        <f t="shared" si="5"/>
        <v>172.20000000000002</v>
      </c>
      <c r="AB41" s="55">
        <f t="shared" si="1"/>
        <v>0</v>
      </c>
      <c r="AC41" s="56" t="str">
        <f t="shared" si="6"/>
        <v>No</v>
      </c>
      <c r="AD41" s="56">
        <f t="shared" si="2"/>
        <v>8</v>
      </c>
      <c r="AE41" s="56"/>
      <c r="AF41" s="56">
        <f t="shared" si="7"/>
        <v>43.4</v>
      </c>
      <c r="AG41" s="57">
        <f t="shared" si="8"/>
        <v>8.2000172199999994</v>
      </c>
      <c r="AH41" s="56" t="str">
        <f t="shared" si="9"/>
        <v>Yes</v>
      </c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88"/>
      <c r="AT41" s="88"/>
    </row>
    <row r="42" spans="1:46" ht="18" customHeight="1">
      <c r="A42" s="48" t="s">
        <v>66</v>
      </c>
      <c r="B42" s="48" t="s">
        <v>188</v>
      </c>
      <c r="C42" s="48" t="s">
        <v>251</v>
      </c>
      <c r="D42" s="48"/>
      <c r="E42" s="48"/>
      <c r="F42" s="48" t="s">
        <v>145</v>
      </c>
      <c r="G42" s="49">
        <v>2023</v>
      </c>
      <c r="H42" s="49">
        <v>2023</v>
      </c>
      <c r="I42" s="49"/>
      <c r="J42" s="48" t="str">
        <f t="shared" si="3"/>
        <v>Multi Year</v>
      </c>
      <c r="K42" s="49" t="s">
        <v>237</v>
      </c>
      <c r="L42" s="63" t="s">
        <v>291</v>
      </c>
      <c r="M42" s="273" t="s">
        <v>161</v>
      </c>
      <c r="N42" s="64"/>
      <c r="O42" s="64"/>
      <c r="P42" s="64"/>
      <c r="Q42" s="64"/>
      <c r="R42" s="64"/>
      <c r="S42" s="50" t="str">
        <f t="shared" si="4"/>
        <v>$1 Million to $5 Million</v>
      </c>
      <c r="T42" s="329">
        <v>353.7</v>
      </c>
      <c r="U42" s="350">
        <v>2886.3</v>
      </c>
      <c r="V42" s="71"/>
      <c r="W42" s="68"/>
      <c r="X42" s="275"/>
      <c r="Y42" s="275"/>
      <c r="Z42" s="276">
        <f t="shared" si="0"/>
        <v>2886.3</v>
      </c>
      <c r="AA42" s="332">
        <f t="shared" si="5"/>
        <v>3240</v>
      </c>
      <c r="AB42" s="55">
        <f t="shared" si="1"/>
        <v>0</v>
      </c>
      <c r="AC42" s="56" t="str">
        <f t="shared" si="6"/>
        <v>Yes</v>
      </c>
      <c r="AD42" s="56">
        <f t="shared" si="2"/>
        <v>8</v>
      </c>
      <c r="AE42" s="56"/>
      <c r="AF42" s="56">
        <f t="shared" si="7"/>
        <v>353.7</v>
      </c>
      <c r="AG42" s="57">
        <f t="shared" si="8"/>
        <v>8.2003240000000002</v>
      </c>
      <c r="AH42" s="56" t="str">
        <f t="shared" si="9"/>
        <v>Yes</v>
      </c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88"/>
      <c r="AT42" s="88"/>
    </row>
    <row r="43" spans="1:46" ht="18" customHeight="1">
      <c r="A43" s="48" t="s">
        <v>66</v>
      </c>
      <c r="B43" s="48" t="s">
        <v>188</v>
      </c>
      <c r="C43" s="48" t="s">
        <v>251</v>
      </c>
      <c r="D43" s="48"/>
      <c r="E43" s="48"/>
      <c r="F43" s="48" t="s">
        <v>145</v>
      </c>
      <c r="G43" s="49">
        <v>2023</v>
      </c>
      <c r="H43" s="49">
        <v>2023</v>
      </c>
      <c r="I43" s="49"/>
      <c r="J43" s="48" t="str">
        <f t="shared" si="3"/>
        <v>Multi Year</v>
      </c>
      <c r="K43" s="49" t="s">
        <v>237</v>
      </c>
      <c r="L43" s="63" t="s">
        <v>292</v>
      </c>
      <c r="M43" s="67" t="s">
        <v>162</v>
      </c>
      <c r="N43" s="64"/>
      <c r="O43" s="64"/>
      <c r="P43" s="64"/>
      <c r="Q43" s="64"/>
      <c r="R43" s="64"/>
      <c r="S43" s="50" t="str">
        <f t="shared" si="4"/>
        <v>$1 Million to $5 Million</v>
      </c>
      <c r="T43" s="329">
        <v>168</v>
      </c>
      <c r="U43" s="94">
        <v>1254.0999999999999</v>
      </c>
      <c r="V43" s="71">
        <v>889.9</v>
      </c>
      <c r="W43" s="68"/>
      <c r="X43" s="275"/>
      <c r="Y43" s="275"/>
      <c r="Z43" s="276">
        <f t="shared" si="0"/>
        <v>2144</v>
      </c>
      <c r="AA43" s="332">
        <f t="shared" si="5"/>
        <v>2312</v>
      </c>
      <c r="AB43" s="55">
        <f t="shared" si="1"/>
        <v>889.9</v>
      </c>
      <c r="AC43" s="56" t="str">
        <f t="shared" si="6"/>
        <v>Yes</v>
      </c>
      <c r="AD43" s="56">
        <f t="shared" si="2"/>
        <v>8</v>
      </c>
      <c r="AE43" s="56"/>
      <c r="AF43" s="56">
        <f t="shared" si="7"/>
        <v>168</v>
      </c>
      <c r="AG43" s="57">
        <f t="shared" si="8"/>
        <v>8.3002312000000007</v>
      </c>
      <c r="AH43" s="56" t="str">
        <f t="shared" si="9"/>
        <v>Yes</v>
      </c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88"/>
      <c r="AT43" s="88"/>
    </row>
    <row r="44" spans="1:46" ht="18" customHeight="1">
      <c r="A44" s="48" t="s">
        <v>66</v>
      </c>
      <c r="B44" s="48" t="s">
        <v>33</v>
      </c>
      <c r="C44" s="48" t="s">
        <v>258</v>
      </c>
      <c r="D44" s="48" t="s">
        <v>261</v>
      </c>
      <c r="E44" s="48"/>
      <c r="F44" s="48" t="s">
        <v>145</v>
      </c>
      <c r="G44" s="49">
        <v>2023</v>
      </c>
      <c r="H44" s="49">
        <v>2023</v>
      </c>
      <c r="I44" s="49"/>
      <c r="J44" s="48" t="str">
        <f t="shared" si="3"/>
        <v>Multi Year</v>
      </c>
      <c r="K44" s="49" t="s">
        <v>237</v>
      </c>
      <c r="L44" s="63" t="s">
        <v>293</v>
      </c>
      <c r="M44" s="67" t="s">
        <v>163</v>
      </c>
      <c r="N44" s="64"/>
      <c r="O44" s="64"/>
      <c r="P44" s="64"/>
      <c r="Q44" s="64"/>
      <c r="R44" s="55"/>
      <c r="S44" s="50" t="str">
        <f t="shared" si="4"/>
        <v>Under $750,000</v>
      </c>
      <c r="T44" s="292">
        <v>541.20000000000005</v>
      </c>
      <c r="U44" s="71">
        <v>187.3</v>
      </c>
      <c r="V44" s="68"/>
      <c r="W44" s="68"/>
      <c r="X44" s="275"/>
      <c r="Y44" s="275"/>
      <c r="Z44" s="276">
        <f t="shared" si="0"/>
        <v>187.3</v>
      </c>
      <c r="AA44" s="332">
        <f t="shared" si="5"/>
        <v>728.5</v>
      </c>
      <c r="AB44" s="55">
        <f t="shared" si="1"/>
        <v>0</v>
      </c>
      <c r="AC44" s="56" t="str">
        <f t="shared" si="6"/>
        <v>No</v>
      </c>
      <c r="AD44" s="56">
        <f t="shared" si="2"/>
        <v>8</v>
      </c>
      <c r="AE44" s="56"/>
      <c r="AF44" s="56">
        <f t="shared" si="7"/>
        <v>541.20000000000005</v>
      </c>
      <c r="AG44" s="57">
        <f t="shared" si="8"/>
        <v>8.2000728499999997</v>
      </c>
      <c r="AH44" s="56" t="str">
        <f t="shared" si="9"/>
        <v>Yes</v>
      </c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88"/>
      <c r="AT44" s="88"/>
    </row>
    <row r="45" spans="1:46" ht="18" customHeight="1">
      <c r="A45" s="95" t="s">
        <v>39</v>
      </c>
      <c r="B45" s="95" t="s">
        <v>53</v>
      </c>
      <c r="C45" s="95" t="s">
        <v>251</v>
      </c>
      <c r="D45" s="95"/>
      <c r="E45" s="95"/>
      <c r="F45" s="95" t="s">
        <v>136</v>
      </c>
      <c r="G45" s="96">
        <v>2023</v>
      </c>
      <c r="H45" s="96">
        <v>2023</v>
      </c>
      <c r="I45" s="96"/>
      <c r="J45" s="48" t="str">
        <f t="shared" si="3"/>
        <v>Multi Year</v>
      </c>
      <c r="K45" s="96" t="s">
        <v>237</v>
      </c>
      <c r="L45" s="97" t="s">
        <v>294</v>
      </c>
      <c r="M45" s="351" t="s">
        <v>179</v>
      </c>
      <c r="N45" s="55"/>
      <c r="O45" s="55"/>
      <c r="P45" s="55"/>
      <c r="Q45" s="55"/>
      <c r="R45" s="64"/>
      <c r="S45" s="50" t="str">
        <f t="shared" si="4"/>
        <v>$750,000 to $1 Million</v>
      </c>
      <c r="T45" s="329">
        <v>105.3</v>
      </c>
      <c r="U45" s="352">
        <v>852.4</v>
      </c>
      <c r="V45" s="98"/>
      <c r="W45" s="98"/>
      <c r="X45" s="332"/>
      <c r="Y45" s="332"/>
      <c r="Z45" s="276">
        <f t="shared" si="0"/>
        <v>852.4</v>
      </c>
      <c r="AA45" s="332">
        <f t="shared" si="5"/>
        <v>957.69999999999993</v>
      </c>
      <c r="AB45" s="55">
        <f t="shared" si="1"/>
        <v>0</v>
      </c>
      <c r="AC45" s="56" t="str">
        <f t="shared" si="6"/>
        <v>Yes</v>
      </c>
      <c r="AD45" s="56">
        <f t="shared" si="2"/>
        <v>8</v>
      </c>
      <c r="AE45" s="56"/>
      <c r="AF45" s="56">
        <f t="shared" si="7"/>
        <v>105.3</v>
      </c>
      <c r="AG45" s="57">
        <f t="shared" si="8"/>
        <v>8.2000957700000008</v>
      </c>
      <c r="AH45" s="56" t="str">
        <f t="shared" si="9"/>
        <v>Yes</v>
      </c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88"/>
      <c r="AT45" s="88"/>
    </row>
    <row r="46" spans="1:46" ht="18" customHeight="1">
      <c r="A46" s="48" t="s">
        <v>39</v>
      </c>
      <c r="B46" s="48" t="s">
        <v>100</v>
      </c>
      <c r="C46" s="48" t="s">
        <v>258</v>
      </c>
      <c r="D46" s="48" t="s">
        <v>261</v>
      </c>
      <c r="E46" s="48"/>
      <c r="F46" s="48" t="s">
        <v>145</v>
      </c>
      <c r="G46" s="49">
        <v>2023</v>
      </c>
      <c r="H46" s="49">
        <v>2023</v>
      </c>
      <c r="I46" s="49"/>
      <c r="J46" s="48" t="str">
        <f t="shared" si="3"/>
        <v>Multi Year</v>
      </c>
      <c r="K46" s="49" t="s">
        <v>237</v>
      </c>
      <c r="L46" s="97" t="s">
        <v>295</v>
      </c>
      <c r="M46" s="67" t="s">
        <v>157</v>
      </c>
      <c r="N46" s="64"/>
      <c r="O46" s="64"/>
      <c r="P46" s="64"/>
      <c r="Q46" s="64"/>
      <c r="R46" s="99"/>
      <c r="S46" s="50" t="str">
        <f t="shared" si="4"/>
        <v>$1 Million to $5 Million</v>
      </c>
      <c r="T46" s="292">
        <v>1308.0999999999999</v>
      </c>
      <c r="U46" s="352">
        <v>2584.6</v>
      </c>
      <c r="V46" s="353">
        <v>473.3</v>
      </c>
      <c r="W46" s="68"/>
      <c r="X46" s="275"/>
      <c r="Y46" s="275"/>
      <c r="Z46" s="276">
        <f t="shared" si="0"/>
        <v>3057.9</v>
      </c>
      <c r="AA46" s="332">
        <f t="shared" si="5"/>
        <v>4366</v>
      </c>
      <c r="AB46" s="55">
        <f t="shared" si="1"/>
        <v>473.3</v>
      </c>
      <c r="AC46" s="56" t="str">
        <f t="shared" si="6"/>
        <v>Yes</v>
      </c>
      <c r="AD46" s="56">
        <f t="shared" si="2"/>
        <v>8</v>
      </c>
      <c r="AE46" s="56"/>
      <c r="AF46" s="56">
        <f t="shared" si="7"/>
        <v>1308.0999999999999</v>
      </c>
      <c r="AG46" s="57">
        <f t="shared" si="8"/>
        <v>8.3004365999999994</v>
      </c>
      <c r="AH46" s="56" t="str">
        <f t="shared" si="9"/>
        <v>Yes</v>
      </c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88"/>
      <c r="AT46" s="88"/>
    </row>
    <row r="47" spans="1:46" ht="18" customHeight="1">
      <c r="A47" s="95" t="s">
        <v>39</v>
      </c>
      <c r="B47" s="95" t="s">
        <v>100</v>
      </c>
      <c r="C47" s="95" t="s">
        <v>251</v>
      </c>
      <c r="D47" s="95"/>
      <c r="E47" s="95"/>
      <c r="F47" s="95" t="s">
        <v>145</v>
      </c>
      <c r="G47" s="96">
        <v>2023</v>
      </c>
      <c r="H47" s="96">
        <v>2023</v>
      </c>
      <c r="I47" s="96"/>
      <c r="J47" s="48" t="str">
        <f t="shared" si="3"/>
        <v>Multi Year</v>
      </c>
      <c r="K47" s="96" t="s">
        <v>240</v>
      </c>
      <c r="L47" s="100"/>
      <c r="M47" s="148" t="s">
        <v>191</v>
      </c>
      <c r="N47" s="99"/>
      <c r="O47" s="99"/>
      <c r="P47" s="99"/>
      <c r="Q47" s="99"/>
      <c r="R47" s="74"/>
      <c r="S47" s="50" t="str">
        <f t="shared" si="4"/>
        <v>$1 Million to $5 Million</v>
      </c>
      <c r="T47" s="329">
        <v>62.5</v>
      </c>
      <c r="U47" s="352">
        <v>1766</v>
      </c>
      <c r="V47" s="353">
        <v>231.3</v>
      </c>
      <c r="W47" s="101"/>
      <c r="X47" s="102"/>
      <c r="Y47" s="102"/>
      <c r="Z47" s="276">
        <f t="shared" si="0"/>
        <v>1997.3</v>
      </c>
      <c r="AA47" s="332">
        <f t="shared" si="5"/>
        <v>2059.8000000000002</v>
      </c>
      <c r="AB47" s="55">
        <f t="shared" si="1"/>
        <v>231.3</v>
      </c>
      <c r="AC47" s="56" t="str">
        <f t="shared" si="6"/>
        <v>Yes</v>
      </c>
      <c r="AD47" s="56">
        <f t="shared" si="2"/>
        <v>8</v>
      </c>
      <c r="AE47" s="56"/>
      <c r="AF47" s="56">
        <f t="shared" si="7"/>
        <v>62.5</v>
      </c>
      <c r="AG47" s="57">
        <f t="shared" si="8"/>
        <v>8.3002059799999994</v>
      </c>
      <c r="AH47" s="56" t="str">
        <f t="shared" si="9"/>
        <v>Yes</v>
      </c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88"/>
      <c r="AT47" s="88"/>
    </row>
    <row r="48" spans="1:46" ht="18" hidden="1" customHeight="1">
      <c r="A48" s="77" t="s">
        <v>10</v>
      </c>
      <c r="B48" s="77" t="s">
        <v>17</v>
      </c>
      <c r="C48" s="77" t="s">
        <v>258</v>
      </c>
      <c r="D48" s="77" t="s">
        <v>296</v>
      </c>
      <c r="E48" s="77"/>
      <c r="F48" s="77" t="s">
        <v>136</v>
      </c>
      <c r="G48" s="79">
        <v>2024</v>
      </c>
      <c r="H48" s="79"/>
      <c r="I48" s="79">
        <v>2024</v>
      </c>
      <c r="J48" s="48" t="str">
        <f t="shared" si="3"/>
        <v>Single Year</v>
      </c>
      <c r="K48" s="79" t="s">
        <v>237</v>
      </c>
      <c r="L48" s="103" t="s">
        <v>297</v>
      </c>
      <c r="M48" s="104" t="s">
        <v>298</v>
      </c>
      <c r="N48" s="74"/>
      <c r="O48" s="74"/>
      <c r="P48" s="74"/>
      <c r="Q48" s="74"/>
      <c r="R48" s="105"/>
      <c r="S48" s="50" t="str">
        <f t="shared" si="4"/>
        <v>Under $750,000</v>
      </c>
      <c r="T48" s="106"/>
      <c r="U48" s="107">
        <v>323.8</v>
      </c>
      <c r="V48" s="80"/>
      <c r="W48" s="80"/>
      <c r="X48" s="81"/>
      <c r="Y48" s="81"/>
      <c r="Z48" s="82">
        <f t="shared" si="0"/>
        <v>323.8</v>
      </c>
      <c r="AA48" s="54">
        <f t="shared" si="5"/>
        <v>323.8</v>
      </c>
      <c r="AB48" s="83">
        <f t="shared" si="1"/>
        <v>0</v>
      </c>
      <c r="AC48" s="56" t="str">
        <f t="shared" si="6"/>
        <v>No</v>
      </c>
      <c r="AD48" s="56">
        <f t="shared" si="2"/>
        <v>7</v>
      </c>
      <c r="AE48" s="56"/>
      <c r="AF48" s="56">
        <f t="shared" si="7"/>
        <v>323.8</v>
      </c>
      <c r="AG48" s="57">
        <f t="shared" si="8"/>
        <v>7.10003238</v>
      </c>
      <c r="AH48" s="56" t="str">
        <f t="shared" si="9"/>
        <v>Yes</v>
      </c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88"/>
      <c r="AT48" s="88"/>
    </row>
    <row r="49" spans="1:46" ht="18" hidden="1" customHeight="1">
      <c r="A49" s="108" t="s">
        <v>10</v>
      </c>
      <c r="B49" s="108" t="s">
        <v>17</v>
      </c>
      <c r="C49" s="108" t="s">
        <v>258</v>
      </c>
      <c r="D49" s="108" t="s">
        <v>259</v>
      </c>
      <c r="E49" s="108"/>
      <c r="F49" s="108" t="s">
        <v>136</v>
      </c>
      <c r="G49" s="109">
        <v>2024</v>
      </c>
      <c r="H49" s="109"/>
      <c r="I49" s="109">
        <v>2024</v>
      </c>
      <c r="J49" s="48" t="str">
        <f t="shared" si="3"/>
        <v>Single Year</v>
      </c>
      <c r="K49" s="109" t="s">
        <v>237</v>
      </c>
      <c r="L49" s="110"/>
      <c r="M49" s="111" t="s">
        <v>21</v>
      </c>
      <c r="N49" s="105"/>
      <c r="O49" s="105"/>
      <c r="P49" s="105"/>
      <c r="Q49" s="105"/>
      <c r="R49" s="74"/>
      <c r="S49" s="50" t="str">
        <f t="shared" si="4"/>
        <v>Under $750,000</v>
      </c>
      <c r="T49" s="112"/>
      <c r="U49" s="113">
        <v>323.8</v>
      </c>
      <c r="V49" s="114"/>
      <c r="W49" s="115"/>
      <c r="X49" s="116"/>
      <c r="Y49" s="116"/>
      <c r="Z49" s="53">
        <f t="shared" si="0"/>
        <v>323.8</v>
      </c>
      <c r="AA49" s="54">
        <f t="shared" si="5"/>
        <v>323.8</v>
      </c>
      <c r="AB49" s="55">
        <f t="shared" si="1"/>
        <v>0</v>
      </c>
      <c r="AC49" s="56" t="str">
        <f t="shared" si="6"/>
        <v>No</v>
      </c>
      <c r="AD49" s="56">
        <f t="shared" si="2"/>
        <v>7</v>
      </c>
      <c r="AE49" s="56"/>
      <c r="AF49" s="56">
        <f t="shared" si="7"/>
        <v>323.8</v>
      </c>
      <c r="AG49" s="57">
        <f t="shared" si="8"/>
        <v>7.10003238</v>
      </c>
      <c r="AH49" s="56" t="str">
        <f t="shared" si="9"/>
        <v>Yes</v>
      </c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88"/>
      <c r="AT49" s="88"/>
    </row>
    <row r="50" spans="1:46" ht="18" hidden="1" customHeight="1">
      <c r="A50" s="76" t="s">
        <v>10</v>
      </c>
      <c r="B50" s="76" t="s">
        <v>17</v>
      </c>
      <c r="C50" s="76" t="s">
        <v>258</v>
      </c>
      <c r="D50" s="76" t="s">
        <v>261</v>
      </c>
      <c r="E50" s="76"/>
      <c r="F50" s="76" t="s">
        <v>136</v>
      </c>
      <c r="G50" s="78">
        <v>2024</v>
      </c>
      <c r="H50" s="78"/>
      <c r="I50" s="78">
        <v>2024</v>
      </c>
      <c r="J50" s="48" t="str">
        <f t="shared" si="3"/>
        <v>Single Year</v>
      </c>
      <c r="K50" s="78" t="s">
        <v>237</v>
      </c>
      <c r="L50" s="103" t="s">
        <v>299</v>
      </c>
      <c r="M50" s="117" t="s">
        <v>90</v>
      </c>
      <c r="N50" s="74"/>
      <c r="O50" s="74"/>
      <c r="P50" s="74"/>
      <c r="Q50" s="74"/>
      <c r="R50" s="118"/>
      <c r="S50" s="50" t="str">
        <f t="shared" si="4"/>
        <v>$1 Million to $5 Million</v>
      </c>
      <c r="T50" s="119"/>
      <c r="U50" s="120">
        <v>1500</v>
      </c>
      <c r="V50" s="121"/>
      <c r="W50" s="121"/>
      <c r="X50" s="122"/>
      <c r="Y50" s="122"/>
      <c r="Z50" s="82">
        <f t="shared" si="0"/>
        <v>1500</v>
      </c>
      <c r="AA50" s="54">
        <f t="shared" si="5"/>
        <v>1500</v>
      </c>
      <c r="AB50" s="83">
        <f t="shared" si="1"/>
        <v>0</v>
      </c>
      <c r="AC50" s="56" t="str">
        <f t="shared" si="6"/>
        <v>Yes</v>
      </c>
      <c r="AD50" s="56">
        <f t="shared" si="2"/>
        <v>7</v>
      </c>
      <c r="AE50" s="56"/>
      <c r="AF50" s="56">
        <f t="shared" si="7"/>
        <v>1500</v>
      </c>
      <c r="AG50" s="57">
        <f t="shared" si="8"/>
        <v>7.1001500000000002</v>
      </c>
      <c r="AH50" s="56" t="str">
        <f t="shared" si="9"/>
        <v>Yes</v>
      </c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75"/>
      <c r="AT50" s="75"/>
    </row>
    <row r="51" spans="1:46" ht="18" hidden="1" customHeight="1">
      <c r="A51" s="123" t="s">
        <v>10</v>
      </c>
      <c r="B51" s="123" t="s">
        <v>17</v>
      </c>
      <c r="C51" s="123" t="s">
        <v>258</v>
      </c>
      <c r="D51" s="123" t="s">
        <v>261</v>
      </c>
      <c r="E51" s="123"/>
      <c r="F51" s="123" t="s">
        <v>136</v>
      </c>
      <c r="G51" s="110">
        <v>2024</v>
      </c>
      <c r="H51" s="78"/>
      <c r="I51" s="110">
        <v>2024</v>
      </c>
      <c r="J51" s="48" t="str">
        <f t="shared" si="3"/>
        <v>Single Year</v>
      </c>
      <c r="K51" s="110" t="s">
        <v>237</v>
      </c>
      <c r="L51" s="103" t="s">
        <v>300</v>
      </c>
      <c r="M51" s="124" t="s">
        <v>20</v>
      </c>
      <c r="N51" s="118"/>
      <c r="O51" s="118"/>
      <c r="P51" s="118"/>
      <c r="Q51" s="118"/>
      <c r="R51" s="125"/>
      <c r="S51" s="50" t="str">
        <f t="shared" si="4"/>
        <v>Under $750,000</v>
      </c>
      <c r="T51" s="126"/>
      <c r="U51" s="127">
        <v>382.8</v>
      </c>
      <c r="V51" s="128"/>
      <c r="W51" s="129"/>
      <c r="X51" s="130"/>
      <c r="Y51" s="130"/>
      <c r="Z51" s="82">
        <f t="shared" si="0"/>
        <v>382.8</v>
      </c>
      <c r="AA51" s="54">
        <f t="shared" si="5"/>
        <v>382.8</v>
      </c>
      <c r="AB51" s="83">
        <f t="shared" si="1"/>
        <v>0</v>
      </c>
      <c r="AC51" s="56" t="str">
        <f t="shared" si="6"/>
        <v>No</v>
      </c>
      <c r="AD51" s="56">
        <f t="shared" si="2"/>
        <v>7</v>
      </c>
      <c r="AE51" s="56"/>
      <c r="AF51" s="56">
        <f t="shared" si="7"/>
        <v>382.8</v>
      </c>
      <c r="AG51" s="57">
        <f t="shared" si="8"/>
        <v>7.1000382799999997</v>
      </c>
      <c r="AH51" s="56" t="str">
        <f t="shared" si="9"/>
        <v>Yes</v>
      </c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75"/>
      <c r="AT51" s="75"/>
    </row>
    <row r="52" spans="1:46" ht="18" customHeight="1">
      <c r="A52" s="76" t="s">
        <v>10</v>
      </c>
      <c r="B52" s="76" t="s">
        <v>17</v>
      </c>
      <c r="C52" s="76" t="s">
        <v>251</v>
      </c>
      <c r="D52" s="76"/>
      <c r="E52" s="76"/>
      <c r="F52" s="76" t="s">
        <v>136</v>
      </c>
      <c r="G52" s="78">
        <v>2024</v>
      </c>
      <c r="H52" s="78">
        <v>2024</v>
      </c>
      <c r="I52" s="78"/>
      <c r="J52" s="48" t="str">
        <f t="shared" si="3"/>
        <v>Multi Year</v>
      </c>
      <c r="K52" s="78" t="s">
        <v>237</v>
      </c>
      <c r="L52" s="110" t="s">
        <v>301</v>
      </c>
      <c r="M52" s="131" t="s">
        <v>22</v>
      </c>
      <c r="N52" s="125"/>
      <c r="O52" s="125"/>
      <c r="P52" s="125"/>
      <c r="Q52" s="125"/>
      <c r="R52" s="125"/>
      <c r="S52" s="50" t="str">
        <f t="shared" si="4"/>
        <v>Under $750,000</v>
      </c>
      <c r="T52" s="132"/>
      <c r="U52" s="354">
        <v>160.19999999999999</v>
      </c>
      <c r="V52" s="139">
        <v>191.2</v>
      </c>
      <c r="W52" s="133"/>
      <c r="X52" s="355"/>
      <c r="Y52" s="355"/>
      <c r="Z52" s="343">
        <f t="shared" si="0"/>
        <v>351.4</v>
      </c>
      <c r="AA52" s="332">
        <f t="shared" si="5"/>
        <v>351.4</v>
      </c>
      <c r="AB52" s="83">
        <f t="shared" si="1"/>
        <v>191.2</v>
      </c>
      <c r="AC52" s="56" t="str">
        <f t="shared" si="6"/>
        <v>No</v>
      </c>
      <c r="AD52" s="56">
        <f t="shared" si="2"/>
        <v>7</v>
      </c>
      <c r="AE52" s="56"/>
      <c r="AF52" s="56">
        <f t="shared" si="7"/>
        <v>160.19999999999999</v>
      </c>
      <c r="AG52" s="57">
        <f t="shared" si="8"/>
        <v>7.2000351399999998</v>
      </c>
      <c r="AH52" s="56" t="str">
        <f t="shared" si="9"/>
        <v>Yes</v>
      </c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75"/>
      <c r="AT52" s="75"/>
    </row>
    <row r="53" spans="1:46" ht="18" customHeight="1">
      <c r="A53" s="76" t="s">
        <v>10</v>
      </c>
      <c r="B53" s="76" t="s">
        <v>17</v>
      </c>
      <c r="C53" s="76" t="s">
        <v>251</v>
      </c>
      <c r="D53" s="76"/>
      <c r="E53" s="76"/>
      <c r="F53" s="76" t="s">
        <v>136</v>
      </c>
      <c r="G53" s="78">
        <v>2024</v>
      </c>
      <c r="H53" s="78">
        <v>2024</v>
      </c>
      <c r="I53" s="78"/>
      <c r="J53" s="48" t="str">
        <f t="shared" si="3"/>
        <v>Multi Year</v>
      </c>
      <c r="K53" s="78" t="s">
        <v>237</v>
      </c>
      <c r="L53" s="110" t="s">
        <v>302</v>
      </c>
      <c r="M53" s="134" t="s">
        <v>18</v>
      </c>
      <c r="N53" s="125"/>
      <c r="O53" s="125"/>
      <c r="P53" s="125"/>
      <c r="Q53" s="125"/>
      <c r="R53" s="356"/>
      <c r="S53" s="50" t="str">
        <f t="shared" si="4"/>
        <v>Under $750,000</v>
      </c>
      <c r="T53" s="132"/>
      <c r="U53" s="139">
        <v>294.10000000000002</v>
      </c>
      <c r="V53" s="139">
        <v>187.5</v>
      </c>
      <c r="W53" s="357"/>
      <c r="X53" s="355"/>
      <c r="Y53" s="355"/>
      <c r="Z53" s="343">
        <f t="shared" si="0"/>
        <v>481.6</v>
      </c>
      <c r="AA53" s="332">
        <f t="shared" si="5"/>
        <v>481.6</v>
      </c>
      <c r="AB53" s="83">
        <f t="shared" si="1"/>
        <v>187.5</v>
      </c>
      <c r="AC53" s="56" t="str">
        <f t="shared" si="6"/>
        <v>No</v>
      </c>
      <c r="AD53" s="56">
        <f t="shared" si="2"/>
        <v>7</v>
      </c>
      <c r="AE53" s="56"/>
      <c r="AF53" s="56">
        <f t="shared" si="7"/>
        <v>294.10000000000002</v>
      </c>
      <c r="AG53" s="57">
        <f t="shared" si="8"/>
        <v>7.2000481599999997</v>
      </c>
      <c r="AH53" s="56" t="str">
        <f t="shared" si="9"/>
        <v>Yes</v>
      </c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93"/>
      <c r="AT53" s="75"/>
    </row>
    <row r="54" spans="1:46" ht="18" customHeight="1">
      <c r="A54" s="123" t="s">
        <v>10</v>
      </c>
      <c r="B54" s="123" t="s">
        <v>17</v>
      </c>
      <c r="C54" s="123" t="s">
        <v>251</v>
      </c>
      <c r="D54" s="123"/>
      <c r="E54" s="123"/>
      <c r="F54" s="123" t="s">
        <v>145</v>
      </c>
      <c r="G54" s="110">
        <v>2024</v>
      </c>
      <c r="H54" s="110">
        <v>2024</v>
      </c>
      <c r="I54" s="110"/>
      <c r="J54" s="48" t="str">
        <f t="shared" si="3"/>
        <v>Multi Year</v>
      </c>
      <c r="K54" s="110" t="s">
        <v>237</v>
      </c>
      <c r="L54" s="110" t="s">
        <v>303</v>
      </c>
      <c r="M54" s="135" t="s">
        <v>91</v>
      </c>
      <c r="N54" s="356"/>
      <c r="O54" s="356"/>
      <c r="P54" s="356"/>
      <c r="Q54" s="356"/>
      <c r="R54" s="136"/>
      <c r="S54" s="50" t="str">
        <f t="shared" si="4"/>
        <v>$1 Million to $5 Million</v>
      </c>
      <c r="T54" s="358"/>
      <c r="U54" s="128">
        <v>140.19999999999999</v>
      </c>
      <c r="V54" s="128">
        <v>1819.2</v>
      </c>
      <c r="W54" s="129"/>
      <c r="X54" s="359"/>
      <c r="Y54" s="359"/>
      <c r="Z54" s="343">
        <f t="shared" si="0"/>
        <v>1959.4</v>
      </c>
      <c r="AA54" s="332">
        <f t="shared" si="5"/>
        <v>1959.4</v>
      </c>
      <c r="AB54" s="83">
        <f t="shared" si="1"/>
        <v>1819.2</v>
      </c>
      <c r="AC54" s="56" t="str">
        <f t="shared" si="6"/>
        <v>Yes</v>
      </c>
      <c r="AD54" s="56">
        <f t="shared" si="2"/>
        <v>7</v>
      </c>
      <c r="AE54" s="56"/>
      <c r="AF54" s="56">
        <f t="shared" si="7"/>
        <v>140.19999999999999</v>
      </c>
      <c r="AG54" s="57">
        <f t="shared" si="8"/>
        <v>7.2001959400000004</v>
      </c>
      <c r="AH54" s="56" t="str">
        <f t="shared" si="9"/>
        <v>Yes</v>
      </c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93"/>
      <c r="AT54" s="75"/>
    </row>
    <row r="55" spans="1:46" ht="18" customHeight="1">
      <c r="A55" s="76" t="s">
        <v>10</v>
      </c>
      <c r="B55" s="76" t="s">
        <v>17</v>
      </c>
      <c r="C55" s="76" t="s">
        <v>251</v>
      </c>
      <c r="D55" s="76"/>
      <c r="E55" s="76"/>
      <c r="F55" s="76" t="s">
        <v>145</v>
      </c>
      <c r="G55" s="78">
        <v>2024</v>
      </c>
      <c r="H55" s="78">
        <v>2024</v>
      </c>
      <c r="I55" s="78"/>
      <c r="J55" s="48" t="str">
        <f t="shared" si="3"/>
        <v>Multi Year</v>
      </c>
      <c r="K55" s="78" t="s">
        <v>237</v>
      </c>
      <c r="L55" s="110" t="s">
        <v>304</v>
      </c>
      <c r="M55" s="131" t="s">
        <v>19</v>
      </c>
      <c r="N55" s="136"/>
      <c r="O55" s="136"/>
      <c r="P55" s="136"/>
      <c r="Q55" s="136"/>
      <c r="R55" s="136"/>
      <c r="S55" s="50" t="str">
        <f t="shared" si="4"/>
        <v>Under $750,000</v>
      </c>
      <c r="T55" s="132"/>
      <c r="U55" s="139">
        <v>57.8</v>
      </c>
      <c r="V55" s="139">
        <v>231.2</v>
      </c>
      <c r="W55" s="133"/>
      <c r="X55" s="355"/>
      <c r="Y55" s="355"/>
      <c r="Z55" s="343">
        <f t="shared" si="0"/>
        <v>289</v>
      </c>
      <c r="AA55" s="332">
        <f t="shared" si="5"/>
        <v>289</v>
      </c>
      <c r="AB55" s="83">
        <f t="shared" si="1"/>
        <v>231.2</v>
      </c>
      <c r="AC55" s="56" t="str">
        <f t="shared" si="6"/>
        <v>No</v>
      </c>
      <c r="AD55" s="56">
        <f t="shared" si="2"/>
        <v>7</v>
      </c>
      <c r="AE55" s="56"/>
      <c r="AF55" s="56">
        <f t="shared" si="7"/>
        <v>57.8</v>
      </c>
      <c r="AG55" s="57">
        <f t="shared" si="8"/>
        <v>7.2000289000000004</v>
      </c>
      <c r="AH55" s="56" t="str">
        <f t="shared" si="9"/>
        <v>Yes</v>
      </c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93"/>
      <c r="AT55" s="75"/>
    </row>
    <row r="56" spans="1:46" ht="18" customHeight="1">
      <c r="A56" s="76" t="s">
        <v>10</v>
      </c>
      <c r="B56" s="76" t="s">
        <v>17</v>
      </c>
      <c r="C56" s="76" t="s">
        <v>251</v>
      </c>
      <c r="D56" s="76"/>
      <c r="E56" s="76"/>
      <c r="F56" s="76" t="s">
        <v>136</v>
      </c>
      <c r="G56" s="78">
        <v>2024</v>
      </c>
      <c r="H56" s="78">
        <v>2024</v>
      </c>
      <c r="I56" s="78"/>
      <c r="J56" s="48" t="str">
        <f t="shared" si="3"/>
        <v>Multi Year</v>
      </c>
      <c r="K56" s="78" t="s">
        <v>237</v>
      </c>
      <c r="L56" s="110" t="s">
        <v>305</v>
      </c>
      <c r="M56" s="131" t="s">
        <v>92</v>
      </c>
      <c r="N56" s="136"/>
      <c r="O56" s="136"/>
      <c r="P56" s="136"/>
      <c r="Q56" s="136"/>
      <c r="R56" s="136"/>
      <c r="S56" s="50" t="str">
        <f t="shared" si="4"/>
        <v>$1 Million to $5 Million</v>
      </c>
      <c r="T56" s="132"/>
      <c r="U56" s="139">
        <v>276.10000000000002</v>
      </c>
      <c r="V56" s="139">
        <v>2953.4</v>
      </c>
      <c r="W56" s="133"/>
      <c r="X56" s="355"/>
      <c r="Y56" s="355"/>
      <c r="Z56" s="343">
        <f t="shared" si="0"/>
        <v>3229.5</v>
      </c>
      <c r="AA56" s="332">
        <f t="shared" si="5"/>
        <v>3229.5</v>
      </c>
      <c r="AB56" s="83">
        <f t="shared" si="1"/>
        <v>2953.4</v>
      </c>
      <c r="AC56" s="56" t="str">
        <f t="shared" si="6"/>
        <v>Yes</v>
      </c>
      <c r="AD56" s="56">
        <f t="shared" si="2"/>
        <v>7</v>
      </c>
      <c r="AE56" s="56"/>
      <c r="AF56" s="56">
        <f t="shared" si="7"/>
        <v>276.10000000000002</v>
      </c>
      <c r="AG56" s="57">
        <f t="shared" si="8"/>
        <v>7.2003229500000003</v>
      </c>
      <c r="AH56" s="56" t="str">
        <f t="shared" si="9"/>
        <v>Yes</v>
      </c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93"/>
      <c r="AT56" s="75"/>
    </row>
    <row r="57" spans="1:46" ht="18" hidden="1" customHeight="1">
      <c r="A57" s="76" t="s">
        <v>10</v>
      </c>
      <c r="B57" s="76" t="s">
        <v>17</v>
      </c>
      <c r="C57" s="76" t="s">
        <v>251</v>
      </c>
      <c r="D57" s="76"/>
      <c r="E57" s="76"/>
      <c r="F57" s="76" t="s">
        <v>136</v>
      </c>
      <c r="G57" s="78">
        <v>2024</v>
      </c>
      <c r="H57" s="78"/>
      <c r="I57" s="78">
        <v>2024</v>
      </c>
      <c r="J57" s="48" t="str">
        <f t="shared" si="3"/>
        <v>Single Year</v>
      </c>
      <c r="K57" s="78" t="s">
        <v>237</v>
      </c>
      <c r="L57" s="103" t="s">
        <v>306</v>
      </c>
      <c r="M57" s="138" t="s">
        <v>23</v>
      </c>
      <c r="N57" s="136"/>
      <c r="O57" s="136"/>
      <c r="P57" s="136"/>
      <c r="Q57" s="136"/>
      <c r="R57" s="99"/>
      <c r="S57" s="50" t="str">
        <f t="shared" si="4"/>
        <v>Under $750,000</v>
      </c>
      <c r="T57" s="132"/>
      <c r="U57" s="107">
        <v>161.80000000000001</v>
      </c>
      <c r="V57" s="139"/>
      <c r="W57" s="133"/>
      <c r="X57" s="122"/>
      <c r="Y57" s="122"/>
      <c r="Z57" s="82">
        <f t="shared" si="0"/>
        <v>161.80000000000001</v>
      </c>
      <c r="AA57" s="54">
        <f t="shared" si="5"/>
        <v>161.80000000000001</v>
      </c>
      <c r="AB57" s="83">
        <f t="shared" si="1"/>
        <v>0</v>
      </c>
      <c r="AC57" s="56" t="str">
        <f t="shared" si="6"/>
        <v>No</v>
      </c>
      <c r="AD57" s="56">
        <f t="shared" si="2"/>
        <v>7</v>
      </c>
      <c r="AE57" s="56"/>
      <c r="AF57" s="56">
        <f t="shared" si="7"/>
        <v>161.80000000000001</v>
      </c>
      <c r="AG57" s="57">
        <f t="shared" si="8"/>
        <v>7.1000161799999999</v>
      </c>
      <c r="AH57" s="56" t="str">
        <f t="shared" si="9"/>
        <v>Yes</v>
      </c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93"/>
      <c r="AT57" s="75"/>
    </row>
    <row r="58" spans="1:46" ht="18" customHeight="1">
      <c r="A58" s="123" t="s">
        <v>10</v>
      </c>
      <c r="B58" s="123" t="s">
        <v>17</v>
      </c>
      <c r="C58" s="123" t="s">
        <v>251</v>
      </c>
      <c r="D58" s="123"/>
      <c r="E58" s="123"/>
      <c r="F58" s="123" t="s">
        <v>136</v>
      </c>
      <c r="G58" s="110">
        <v>2024</v>
      </c>
      <c r="H58" s="110">
        <v>2024</v>
      </c>
      <c r="I58" s="110"/>
      <c r="J58" s="48" t="str">
        <f t="shared" si="3"/>
        <v>Multi Year</v>
      </c>
      <c r="K58" s="110" t="s">
        <v>237</v>
      </c>
      <c r="L58" s="110" t="s">
        <v>307</v>
      </c>
      <c r="M58" s="140" t="s">
        <v>93</v>
      </c>
      <c r="N58" s="99"/>
      <c r="O58" s="99"/>
      <c r="P58" s="99"/>
      <c r="Q58" s="99"/>
      <c r="R58" s="74"/>
      <c r="S58" s="50" t="str">
        <f t="shared" si="4"/>
        <v>$1 Million to $5 Million</v>
      </c>
      <c r="T58" s="360"/>
      <c r="U58" s="126">
        <v>175.8</v>
      </c>
      <c r="V58" s="361">
        <v>2111.4</v>
      </c>
      <c r="W58" s="361"/>
      <c r="X58" s="359"/>
      <c r="Y58" s="359"/>
      <c r="Z58" s="343">
        <f t="shared" si="0"/>
        <v>2287.2000000000003</v>
      </c>
      <c r="AA58" s="332">
        <f t="shared" si="5"/>
        <v>2287.2000000000003</v>
      </c>
      <c r="AB58" s="83">
        <f t="shared" si="1"/>
        <v>2111.4</v>
      </c>
      <c r="AC58" s="56" t="str">
        <f t="shared" si="6"/>
        <v>Yes</v>
      </c>
      <c r="AD58" s="56">
        <f t="shared" si="2"/>
        <v>7</v>
      </c>
      <c r="AE58" s="56"/>
      <c r="AF58" s="56">
        <f t="shared" si="7"/>
        <v>175.8</v>
      </c>
      <c r="AG58" s="57">
        <f t="shared" si="8"/>
        <v>7.2002287200000001</v>
      </c>
      <c r="AH58" s="56" t="str">
        <f t="shared" si="9"/>
        <v>Yes</v>
      </c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93"/>
      <c r="AT58" s="75"/>
    </row>
    <row r="59" spans="1:46" ht="18" customHeight="1">
      <c r="A59" s="76" t="s">
        <v>10</v>
      </c>
      <c r="B59" s="76" t="s">
        <v>17</v>
      </c>
      <c r="C59" s="76" t="s">
        <v>251</v>
      </c>
      <c r="D59" s="123"/>
      <c r="E59" s="76"/>
      <c r="F59" s="76" t="s">
        <v>136</v>
      </c>
      <c r="G59" s="78">
        <v>2024</v>
      </c>
      <c r="H59" s="78">
        <v>2024</v>
      </c>
      <c r="I59" s="78"/>
      <c r="J59" s="48" t="str">
        <f t="shared" si="3"/>
        <v>Multi Year</v>
      </c>
      <c r="K59" s="78" t="s">
        <v>237</v>
      </c>
      <c r="L59" s="110" t="s">
        <v>308</v>
      </c>
      <c r="M59" s="117" t="s">
        <v>94</v>
      </c>
      <c r="N59" s="74"/>
      <c r="O59" s="74"/>
      <c r="P59" s="74"/>
      <c r="Q59" s="74"/>
      <c r="R59" s="74"/>
      <c r="S59" s="50" t="str">
        <f t="shared" si="4"/>
        <v>$1 Million to $5 Million</v>
      </c>
      <c r="T59" s="362"/>
      <c r="U59" s="151">
        <v>272.10000000000002</v>
      </c>
      <c r="V59" s="363">
        <v>3071.9</v>
      </c>
      <c r="W59" s="363"/>
      <c r="X59" s="355"/>
      <c r="Y59" s="355"/>
      <c r="Z59" s="343">
        <f t="shared" si="0"/>
        <v>3344</v>
      </c>
      <c r="AA59" s="332">
        <f t="shared" si="5"/>
        <v>3344</v>
      </c>
      <c r="AB59" s="83">
        <f t="shared" si="1"/>
        <v>3071.9</v>
      </c>
      <c r="AC59" s="56" t="str">
        <f t="shared" si="6"/>
        <v>Yes</v>
      </c>
      <c r="AD59" s="56">
        <f t="shared" si="2"/>
        <v>7</v>
      </c>
      <c r="AE59" s="56"/>
      <c r="AF59" s="56">
        <f t="shared" si="7"/>
        <v>272.10000000000002</v>
      </c>
      <c r="AG59" s="57">
        <f t="shared" si="8"/>
        <v>7.2003344</v>
      </c>
      <c r="AH59" s="56" t="str">
        <f t="shared" si="9"/>
        <v>Yes</v>
      </c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93"/>
      <c r="AT59" s="75" t="s">
        <v>309</v>
      </c>
    </row>
    <row r="60" spans="1:46" ht="18" hidden="1" customHeight="1">
      <c r="A60" s="76" t="s">
        <v>10</v>
      </c>
      <c r="B60" s="76" t="s">
        <v>17</v>
      </c>
      <c r="C60" s="76" t="s">
        <v>251</v>
      </c>
      <c r="D60" s="123"/>
      <c r="E60" s="76"/>
      <c r="F60" s="76" t="s">
        <v>151</v>
      </c>
      <c r="G60" s="78">
        <v>2024</v>
      </c>
      <c r="H60" s="78"/>
      <c r="I60" s="78">
        <v>2024</v>
      </c>
      <c r="J60" s="48" t="str">
        <f t="shared" si="3"/>
        <v>Single Year</v>
      </c>
      <c r="K60" s="78" t="s">
        <v>237</v>
      </c>
      <c r="L60" s="103" t="s">
        <v>310</v>
      </c>
      <c r="M60" s="104" t="s">
        <v>24</v>
      </c>
      <c r="N60" s="74"/>
      <c r="O60" s="74"/>
      <c r="P60" s="74"/>
      <c r="Q60" s="74"/>
      <c r="R60" s="74"/>
      <c r="S60" s="50" t="str">
        <f t="shared" si="4"/>
        <v>Under $750,000</v>
      </c>
      <c r="T60" s="106"/>
      <c r="U60" s="120">
        <v>68.599999999999994</v>
      </c>
      <c r="V60" s="80"/>
      <c r="W60" s="80"/>
      <c r="X60" s="81"/>
      <c r="Y60" s="81"/>
      <c r="Z60" s="82">
        <f t="shared" si="0"/>
        <v>68.599999999999994</v>
      </c>
      <c r="AA60" s="54">
        <f t="shared" si="5"/>
        <v>68.599999999999994</v>
      </c>
      <c r="AB60" s="83">
        <f t="shared" si="1"/>
        <v>0</v>
      </c>
      <c r="AC60" s="56" t="str">
        <f t="shared" si="6"/>
        <v>No</v>
      </c>
      <c r="AD60" s="56">
        <f t="shared" si="2"/>
        <v>7</v>
      </c>
      <c r="AE60" s="56"/>
      <c r="AF60" s="56">
        <f t="shared" si="7"/>
        <v>68.599999999999994</v>
      </c>
      <c r="AG60" s="57">
        <f t="shared" si="8"/>
        <v>7.1000068599999997</v>
      </c>
      <c r="AH60" s="56" t="str">
        <f t="shared" si="9"/>
        <v>Yes</v>
      </c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93"/>
      <c r="AT60" s="75"/>
    </row>
    <row r="61" spans="1:46" ht="18" hidden="1" customHeight="1">
      <c r="A61" s="76" t="s">
        <v>10</v>
      </c>
      <c r="B61" s="76" t="s">
        <v>26</v>
      </c>
      <c r="C61" s="76" t="s">
        <v>258</v>
      </c>
      <c r="D61" s="123" t="s">
        <v>261</v>
      </c>
      <c r="E61" s="76"/>
      <c r="F61" s="76" t="s">
        <v>136</v>
      </c>
      <c r="G61" s="78">
        <v>2024</v>
      </c>
      <c r="H61" s="78"/>
      <c r="I61" s="78">
        <v>2024</v>
      </c>
      <c r="J61" s="48" t="str">
        <f t="shared" si="3"/>
        <v>Single Year</v>
      </c>
      <c r="K61" s="78" t="s">
        <v>237</v>
      </c>
      <c r="L61" s="103" t="s">
        <v>311</v>
      </c>
      <c r="M61" s="131" t="s">
        <v>95</v>
      </c>
      <c r="N61" s="74"/>
      <c r="O61" s="74"/>
      <c r="P61" s="74"/>
      <c r="Q61" s="74"/>
      <c r="R61" s="99"/>
      <c r="S61" s="50" t="str">
        <f t="shared" si="4"/>
        <v>$1 Million to $5 Million</v>
      </c>
      <c r="T61" s="144"/>
      <c r="U61" s="145">
        <v>3508.7</v>
      </c>
      <c r="V61" s="74"/>
      <c r="W61" s="146"/>
      <c r="X61" s="122"/>
      <c r="Y61" s="122"/>
      <c r="Z61" s="82">
        <f t="shared" si="0"/>
        <v>3508.7</v>
      </c>
      <c r="AA61" s="54">
        <f t="shared" si="5"/>
        <v>3508.7</v>
      </c>
      <c r="AB61" s="83">
        <f t="shared" si="1"/>
        <v>0</v>
      </c>
      <c r="AC61" s="56" t="str">
        <f t="shared" si="6"/>
        <v>Yes</v>
      </c>
      <c r="AD61" s="56">
        <f t="shared" si="2"/>
        <v>7</v>
      </c>
      <c r="AE61" s="56"/>
      <c r="AF61" s="56">
        <f t="shared" si="7"/>
        <v>3508.7</v>
      </c>
      <c r="AG61" s="57">
        <f t="shared" si="8"/>
        <v>7.1003508699999998</v>
      </c>
      <c r="AH61" s="56" t="str">
        <f t="shared" si="9"/>
        <v>Yes</v>
      </c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90"/>
      <c r="AT61" s="88"/>
    </row>
    <row r="62" spans="1:46" ht="18" hidden="1" customHeight="1">
      <c r="A62" s="147" t="s">
        <v>10</v>
      </c>
      <c r="B62" s="147" t="s">
        <v>26</v>
      </c>
      <c r="C62" s="147" t="s">
        <v>258</v>
      </c>
      <c r="D62" s="123" t="s">
        <v>261</v>
      </c>
      <c r="E62" s="147"/>
      <c r="F62" s="147" t="s">
        <v>136</v>
      </c>
      <c r="G62" s="100">
        <v>2024</v>
      </c>
      <c r="H62" s="100"/>
      <c r="I62" s="100">
        <v>2024</v>
      </c>
      <c r="J62" s="48" t="str">
        <f t="shared" si="3"/>
        <v>Single Year</v>
      </c>
      <c r="K62" s="110" t="s">
        <v>237</v>
      </c>
      <c r="L62" s="103" t="s">
        <v>312</v>
      </c>
      <c r="M62" s="148" t="s">
        <v>96</v>
      </c>
      <c r="N62" s="99"/>
      <c r="O62" s="99"/>
      <c r="P62" s="99"/>
      <c r="Q62" s="99"/>
      <c r="R62" s="74"/>
      <c r="S62" s="50" t="str">
        <f t="shared" si="4"/>
        <v>$1 Million to $5 Million</v>
      </c>
      <c r="T62" s="149"/>
      <c r="U62" s="120">
        <v>3957.8</v>
      </c>
      <c r="V62" s="150"/>
      <c r="W62" s="151"/>
      <c r="X62" s="151"/>
      <c r="Y62" s="102"/>
      <c r="Z62" s="82">
        <f t="shared" si="0"/>
        <v>3957.8</v>
      </c>
      <c r="AA62" s="54">
        <f t="shared" si="5"/>
        <v>3957.8</v>
      </c>
      <c r="AB62" s="83">
        <f t="shared" ref="AB62:AB71" si="10">SUM(V62:Y62)</f>
        <v>0</v>
      </c>
      <c r="AC62" s="56" t="str">
        <f t="shared" si="6"/>
        <v>Yes</v>
      </c>
      <c r="AD62" s="56">
        <f t="shared" si="2"/>
        <v>7</v>
      </c>
      <c r="AE62" s="56"/>
      <c r="AF62" s="56">
        <f t="shared" si="7"/>
        <v>3957.8</v>
      </c>
      <c r="AG62" s="57">
        <f t="shared" si="8"/>
        <v>7.1003957800000004</v>
      </c>
      <c r="AH62" s="56" t="str">
        <f t="shared" si="9"/>
        <v>Yes</v>
      </c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85"/>
      <c r="AT62" s="85"/>
    </row>
    <row r="63" spans="1:46" ht="18" hidden="1" customHeight="1">
      <c r="A63" s="77" t="s">
        <v>10</v>
      </c>
      <c r="B63" s="77" t="s">
        <v>26</v>
      </c>
      <c r="C63" s="77" t="s">
        <v>258</v>
      </c>
      <c r="D63" s="76" t="s">
        <v>261</v>
      </c>
      <c r="E63" s="77"/>
      <c r="F63" s="77" t="s">
        <v>136</v>
      </c>
      <c r="G63" s="79">
        <v>2024</v>
      </c>
      <c r="H63" s="79"/>
      <c r="I63" s="79">
        <v>2024</v>
      </c>
      <c r="J63" s="48" t="str">
        <f t="shared" si="3"/>
        <v>Single Year</v>
      </c>
      <c r="K63" s="78" t="s">
        <v>237</v>
      </c>
      <c r="L63" s="103" t="s">
        <v>313</v>
      </c>
      <c r="M63" s="104" t="s">
        <v>97</v>
      </c>
      <c r="N63" s="74"/>
      <c r="O63" s="74"/>
      <c r="P63" s="74"/>
      <c r="Q63" s="74"/>
      <c r="R63" s="74"/>
      <c r="S63" s="50" t="str">
        <f t="shared" si="4"/>
        <v>Over $5 Million</v>
      </c>
      <c r="T63" s="106"/>
      <c r="U63" s="120">
        <v>5181.3999999999996</v>
      </c>
      <c r="V63" s="151"/>
      <c r="W63" s="151"/>
      <c r="X63" s="151"/>
      <c r="Y63" s="81"/>
      <c r="Z63" s="82">
        <f t="shared" si="0"/>
        <v>5181.3999999999996</v>
      </c>
      <c r="AA63" s="54">
        <f t="shared" si="5"/>
        <v>5181.3999999999996</v>
      </c>
      <c r="AB63" s="83">
        <f t="shared" si="10"/>
        <v>0</v>
      </c>
      <c r="AC63" s="56" t="str">
        <f t="shared" si="6"/>
        <v>Yes</v>
      </c>
      <c r="AD63" s="56">
        <f t="shared" si="2"/>
        <v>7</v>
      </c>
      <c r="AE63" s="56"/>
      <c r="AF63" s="56">
        <f t="shared" si="7"/>
        <v>5181.3999999999996</v>
      </c>
      <c r="AG63" s="57">
        <f t="shared" si="8"/>
        <v>7.1005181400000001</v>
      </c>
      <c r="AH63" s="56" t="str">
        <f t="shared" si="9"/>
        <v>Yes</v>
      </c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87"/>
      <c r="AT63" s="87"/>
    </row>
    <row r="64" spans="1:46" ht="18" hidden="1" customHeight="1">
      <c r="A64" s="77" t="s">
        <v>10</v>
      </c>
      <c r="B64" s="77" t="s">
        <v>26</v>
      </c>
      <c r="C64" s="77" t="s">
        <v>258</v>
      </c>
      <c r="D64" s="76" t="s">
        <v>261</v>
      </c>
      <c r="E64" s="77"/>
      <c r="F64" s="77" t="s">
        <v>136</v>
      </c>
      <c r="G64" s="79">
        <v>2024</v>
      </c>
      <c r="H64" s="79"/>
      <c r="I64" s="79">
        <v>2024</v>
      </c>
      <c r="J64" s="48" t="str">
        <f t="shared" si="3"/>
        <v>Single Year</v>
      </c>
      <c r="K64" s="78" t="s">
        <v>237</v>
      </c>
      <c r="L64" s="152" t="s">
        <v>314</v>
      </c>
      <c r="M64" s="104" t="s">
        <v>27</v>
      </c>
      <c r="N64" s="74"/>
      <c r="O64" s="74"/>
      <c r="P64" s="74"/>
      <c r="Q64" s="74"/>
      <c r="R64" s="125"/>
      <c r="S64" s="50" t="str">
        <f t="shared" si="4"/>
        <v>Under $750,000</v>
      </c>
      <c r="T64" s="106"/>
      <c r="U64" s="120">
        <v>661</v>
      </c>
      <c r="V64" s="151"/>
      <c r="W64" s="151"/>
      <c r="X64" s="151"/>
      <c r="Y64" s="81"/>
      <c r="Z64" s="82">
        <f t="shared" si="0"/>
        <v>661</v>
      </c>
      <c r="AA64" s="54">
        <f t="shared" si="5"/>
        <v>661</v>
      </c>
      <c r="AB64" s="83">
        <f t="shared" si="10"/>
        <v>0</v>
      </c>
      <c r="AC64" s="56" t="str">
        <f t="shared" si="6"/>
        <v>No</v>
      </c>
      <c r="AD64" s="56">
        <f t="shared" si="2"/>
        <v>7</v>
      </c>
      <c r="AE64" s="56"/>
      <c r="AF64" s="56">
        <f t="shared" si="7"/>
        <v>661</v>
      </c>
      <c r="AG64" s="57">
        <f t="shared" si="8"/>
        <v>7.1000661000000003</v>
      </c>
      <c r="AH64" s="56" t="str">
        <f t="shared" si="9"/>
        <v>Yes</v>
      </c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87"/>
      <c r="AT64" s="87"/>
    </row>
    <row r="65" spans="1:46" ht="18" customHeight="1">
      <c r="A65" s="76" t="s">
        <v>10</v>
      </c>
      <c r="B65" s="76" t="s">
        <v>26</v>
      </c>
      <c r="C65" s="76" t="s">
        <v>251</v>
      </c>
      <c r="D65" s="76"/>
      <c r="E65" s="76"/>
      <c r="F65" s="76" t="s">
        <v>145</v>
      </c>
      <c r="G65" s="78">
        <v>2024</v>
      </c>
      <c r="H65" s="78">
        <v>2024</v>
      </c>
      <c r="I65" s="78"/>
      <c r="J65" s="48" t="str">
        <f t="shared" si="3"/>
        <v>Multi Year</v>
      </c>
      <c r="K65" s="78" t="s">
        <v>237</v>
      </c>
      <c r="L65" s="78" t="s">
        <v>315</v>
      </c>
      <c r="M65" s="131" t="s">
        <v>98</v>
      </c>
      <c r="N65" s="125"/>
      <c r="O65" s="125"/>
      <c r="P65" s="125"/>
      <c r="Q65" s="125"/>
      <c r="R65" s="74"/>
      <c r="S65" s="50" t="str">
        <f t="shared" si="4"/>
        <v>$1 Million to $5 Million</v>
      </c>
      <c r="T65" s="364"/>
      <c r="U65" s="151">
        <v>156.19999999999999</v>
      </c>
      <c r="V65" s="151">
        <v>1039.4000000000001</v>
      </c>
      <c r="W65" s="151"/>
      <c r="X65" s="151"/>
      <c r="Y65" s="355"/>
      <c r="Z65" s="343">
        <f t="shared" si="0"/>
        <v>1195.6000000000001</v>
      </c>
      <c r="AA65" s="332">
        <f t="shared" si="5"/>
        <v>1195.6000000000001</v>
      </c>
      <c r="AB65" s="83">
        <f t="shared" si="10"/>
        <v>1039.4000000000001</v>
      </c>
      <c r="AC65" s="56" t="str">
        <f t="shared" si="6"/>
        <v>Yes</v>
      </c>
      <c r="AD65" s="56">
        <f t="shared" si="2"/>
        <v>7</v>
      </c>
      <c r="AE65" s="56"/>
      <c r="AF65" s="56">
        <f t="shared" si="7"/>
        <v>156.19999999999999</v>
      </c>
      <c r="AG65" s="57">
        <f t="shared" si="8"/>
        <v>7.2001195600000001</v>
      </c>
      <c r="AH65" s="56" t="str">
        <f t="shared" si="9"/>
        <v>Yes</v>
      </c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87"/>
      <c r="AT65" s="87"/>
    </row>
    <row r="66" spans="1:46" ht="18" hidden="1" customHeight="1">
      <c r="A66" s="77" t="s">
        <v>10</v>
      </c>
      <c r="B66" s="77" t="s">
        <v>26</v>
      </c>
      <c r="C66" s="77" t="s">
        <v>251</v>
      </c>
      <c r="D66" s="77"/>
      <c r="E66" s="77"/>
      <c r="F66" s="77" t="s">
        <v>136</v>
      </c>
      <c r="G66" s="79">
        <v>2024</v>
      </c>
      <c r="H66" s="79"/>
      <c r="I66" s="79">
        <v>2024</v>
      </c>
      <c r="J66" s="48" t="str">
        <f t="shared" si="3"/>
        <v>Single Year</v>
      </c>
      <c r="K66" s="78" t="s">
        <v>237</v>
      </c>
      <c r="L66" s="153" t="s">
        <v>316</v>
      </c>
      <c r="M66" s="117" t="s">
        <v>28</v>
      </c>
      <c r="N66" s="74"/>
      <c r="O66" s="74"/>
      <c r="P66" s="74"/>
      <c r="Q66" s="74"/>
      <c r="R66" s="74"/>
      <c r="S66" s="50" t="str">
        <f t="shared" si="4"/>
        <v>Under $750,000</v>
      </c>
      <c r="T66" s="106"/>
      <c r="U66" s="120">
        <v>511</v>
      </c>
      <c r="V66" s="151"/>
      <c r="W66" s="151"/>
      <c r="X66" s="151"/>
      <c r="Y66" s="81"/>
      <c r="Z66" s="82">
        <f t="shared" si="0"/>
        <v>511</v>
      </c>
      <c r="AA66" s="54">
        <f t="shared" si="5"/>
        <v>511</v>
      </c>
      <c r="AB66" s="83">
        <f t="shared" si="10"/>
        <v>0</v>
      </c>
      <c r="AC66" s="56" t="str">
        <f t="shared" si="6"/>
        <v>No</v>
      </c>
      <c r="AD66" s="56">
        <f t="shared" si="2"/>
        <v>7</v>
      </c>
      <c r="AE66" s="56"/>
      <c r="AF66" s="56">
        <f t="shared" si="7"/>
        <v>511</v>
      </c>
      <c r="AG66" s="57">
        <f t="shared" si="8"/>
        <v>7.1000510999999999</v>
      </c>
      <c r="AH66" s="56" t="str">
        <f t="shared" si="9"/>
        <v>Yes</v>
      </c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88"/>
      <c r="AT66" s="88"/>
    </row>
    <row r="67" spans="1:46" ht="18" hidden="1" customHeight="1">
      <c r="A67" s="77" t="s">
        <v>10</v>
      </c>
      <c r="B67" s="77" t="s">
        <v>26</v>
      </c>
      <c r="C67" s="77" t="s">
        <v>251</v>
      </c>
      <c r="D67" s="77"/>
      <c r="E67" s="77"/>
      <c r="F67" s="77" t="s">
        <v>164</v>
      </c>
      <c r="G67" s="79">
        <v>2024</v>
      </c>
      <c r="H67" s="79"/>
      <c r="I67" s="79">
        <v>2024</v>
      </c>
      <c r="J67" s="48" t="str">
        <f t="shared" si="3"/>
        <v>Single Year</v>
      </c>
      <c r="K67" s="78" t="s">
        <v>237</v>
      </c>
      <c r="L67" s="153" t="s">
        <v>317</v>
      </c>
      <c r="M67" s="104" t="s">
        <v>99</v>
      </c>
      <c r="N67" s="74"/>
      <c r="O67" s="74"/>
      <c r="P67" s="74"/>
      <c r="Q67" s="74"/>
      <c r="R67" s="99"/>
      <c r="S67" s="50" t="str">
        <f t="shared" si="4"/>
        <v>$1 Million to $5 Million</v>
      </c>
      <c r="T67" s="106"/>
      <c r="U67" s="120">
        <v>1920</v>
      </c>
      <c r="V67" s="151"/>
      <c r="W67" s="151"/>
      <c r="X67" s="151"/>
      <c r="Y67" s="81"/>
      <c r="Z67" s="82">
        <f t="shared" si="0"/>
        <v>1920</v>
      </c>
      <c r="AA67" s="54">
        <f t="shared" si="5"/>
        <v>1920</v>
      </c>
      <c r="AB67" s="83">
        <f t="shared" si="10"/>
        <v>0</v>
      </c>
      <c r="AC67" s="56" t="str">
        <f t="shared" si="6"/>
        <v>Yes</v>
      </c>
      <c r="AD67" s="56">
        <f t="shared" si="2"/>
        <v>7</v>
      </c>
      <c r="AE67" s="56"/>
      <c r="AF67" s="56">
        <f t="shared" si="7"/>
        <v>1920</v>
      </c>
      <c r="AG67" s="57">
        <f t="shared" si="8"/>
        <v>7.1001919999999998</v>
      </c>
      <c r="AH67" s="56" t="str">
        <f t="shared" si="9"/>
        <v>Yes</v>
      </c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88"/>
      <c r="AT67" s="88"/>
    </row>
    <row r="68" spans="1:46" ht="18" customHeight="1">
      <c r="A68" s="147" t="s">
        <v>10</v>
      </c>
      <c r="B68" s="147" t="s">
        <v>26</v>
      </c>
      <c r="C68" s="147" t="s">
        <v>251</v>
      </c>
      <c r="D68" s="147"/>
      <c r="E68" s="147"/>
      <c r="F68" s="147" t="s">
        <v>136</v>
      </c>
      <c r="G68" s="100">
        <v>2024</v>
      </c>
      <c r="H68" s="100">
        <v>2024</v>
      </c>
      <c r="I68" s="100"/>
      <c r="J68" s="48" t="str">
        <f t="shared" si="3"/>
        <v>Multi Year</v>
      </c>
      <c r="K68" s="110" t="s">
        <v>237</v>
      </c>
      <c r="L68" s="100" t="s">
        <v>318</v>
      </c>
      <c r="M68" s="148" t="s">
        <v>29</v>
      </c>
      <c r="N68" s="99"/>
      <c r="O68" s="99"/>
      <c r="P68" s="99"/>
      <c r="Q68" s="99"/>
      <c r="R68" s="74"/>
      <c r="S68" s="50" t="str">
        <f t="shared" si="4"/>
        <v>Under $750,000</v>
      </c>
      <c r="T68" s="149"/>
      <c r="U68" s="151">
        <v>263</v>
      </c>
      <c r="V68" s="151">
        <v>107.6</v>
      </c>
      <c r="W68" s="151"/>
      <c r="X68" s="151"/>
      <c r="Y68" s="102"/>
      <c r="Z68" s="343">
        <f t="shared" ref="Z68:Z132" si="11">SUM(U68:Y68)</f>
        <v>370.6</v>
      </c>
      <c r="AA68" s="332">
        <f t="shared" si="5"/>
        <v>370.6</v>
      </c>
      <c r="AB68" s="83">
        <f t="shared" si="10"/>
        <v>107.6</v>
      </c>
      <c r="AC68" s="56" t="str">
        <f t="shared" si="6"/>
        <v>No</v>
      </c>
      <c r="AD68" s="56">
        <f t="shared" ref="AD68:AD89" si="12">IF(G68=MIN($G$4:$G$1048576),10,IF(G68=MIN($G$4:$G$1048576)+1,9,IF(G68=MIN($G$4:$G$1048576)+2,8,IF(G68=MIN($G$4:$G$1048576)+3,7,IF(G68=MIN($G$4:$G$1048576)+4,6,IF(G68=MIN($G$4:$G$1048576)+5,5,IF(G68=MIN($G$4:$G$1048576)+6,4,IF(G68=MIN($G$4:$G$1048576)+7,3,IF(G68=MIN($G$4:$G$1048576)+8,2,IF(G68=MIN($G$4:$G$1048576)+9,1,0))))))))))</f>
        <v>7</v>
      </c>
      <c r="AE68" s="56"/>
      <c r="AF68" s="56">
        <f t="shared" si="7"/>
        <v>263</v>
      </c>
      <c r="AG68" s="57">
        <f t="shared" si="8"/>
        <v>7.2000370599999997</v>
      </c>
      <c r="AH68" s="56" t="str">
        <f t="shared" ref="AH68:AH132" si="13">IF(SUM(U68:Y68)&lt;&gt;0,"Yes","No")</f>
        <v>Yes</v>
      </c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88"/>
      <c r="AT68" s="88"/>
    </row>
    <row r="69" spans="1:46" ht="18" customHeight="1">
      <c r="A69" s="77" t="s">
        <v>10</v>
      </c>
      <c r="B69" s="77" t="s">
        <v>26</v>
      </c>
      <c r="C69" s="77" t="s">
        <v>251</v>
      </c>
      <c r="D69" s="147"/>
      <c r="E69" s="77"/>
      <c r="F69" s="77" t="s">
        <v>136</v>
      </c>
      <c r="G69" s="79">
        <v>2024</v>
      </c>
      <c r="H69" s="79">
        <v>2024</v>
      </c>
      <c r="I69" s="79"/>
      <c r="J69" s="48" t="str">
        <f t="shared" ref="J69:J133" si="14">IF(COUNT(T69:Y69)&gt;1,"Multi Year","Single Year")</f>
        <v>Multi Year</v>
      </c>
      <c r="K69" s="78" t="s">
        <v>237</v>
      </c>
      <c r="L69" s="79" t="s">
        <v>319</v>
      </c>
      <c r="M69" s="104" t="s">
        <v>30</v>
      </c>
      <c r="N69" s="74"/>
      <c r="O69" s="74"/>
      <c r="P69" s="74"/>
      <c r="Q69" s="74"/>
      <c r="R69" s="74"/>
      <c r="S69" s="50" t="str">
        <f t="shared" ref="S69:S133" si="15">IF(AA69&lt;750,"Under $750,000",(IF(AND(AA69&gt;=750,AA69&lt;1000),"$750,000 to $1 Million",(IF(AND(AA69&gt;=1000,AA69&lt;5000),"$1 Million to $5 Million",IF(AA69&gt;=5000,"Over $5 Million"))))))</f>
        <v>Under $750,000</v>
      </c>
      <c r="T69" s="106"/>
      <c r="U69" s="151">
        <v>468.3</v>
      </c>
      <c r="V69" s="151">
        <v>184.3</v>
      </c>
      <c r="W69" s="151"/>
      <c r="X69" s="151"/>
      <c r="Y69" s="81"/>
      <c r="Z69" s="343">
        <f t="shared" si="11"/>
        <v>652.6</v>
      </c>
      <c r="AA69" s="332">
        <f t="shared" ref="AA69:AA133" si="16">SUM(T69:Y69)</f>
        <v>652.6</v>
      </c>
      <c r="AB69" s="83">
        <f t="shared" si="10"/>
        <v>184.3</v>
      </c>
      <c r="AC69" s="56" t="str">
        <f t="shared" ref="AC69:AC133" si="17">IF(AA69&lt;750,"No","Yes")</f>
        <v>No</v>
      </c>
      <c r="AD69" s="56">
        <f t="shared" si="12"/>
        <v>7</v>
      </c>
      <c r="AE69" s="56"/>
      <c r="AF69" s="56">
        <f t="shared" ref="AF69:AF133" si="18">IF(T69&lt;&gt;"",T69,IF(U69&lt;&gt;"",U69,IF(V69&lt;&gt;"",V69,IF(W69&lt;&gt;"",W69,IF(X69&lt;&gt;"",X69,IF(Y69&lt;&gt;"",Y69,0))))))</f>
        <v>468.3</v>
      </c>
      <c r="AG69" s="57">
        <f t="shared" ref="AG69:AG133" si="19">VALUE(TEXT(AD69,"#")&amp;"."&amp;TEXT(COUNT(T69:Y69),"#")&amp;TEXT(AA69*10,"0000000"))</f>
        <v>7.2000652599999997</v>
      </c>
      <c r="AH69" s="56" t="str">
        <f t="shared" si="13"/>
        <v>Yes</v>
      </c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88"/>
      <c r="AT69" s="88"/>
    </row>
    <row r="70" spans="1:46" ht="18" customHeight="1">
      <c r="A70" s="77" t="s">
        <v>10</v>
      </c>
      <c r="B70" s="77" t="s">
        <v>26</v>
      </c>
      <c r="C70" s="77" t="s">
        <v>251</v>
      </c>
      <c r="D70" s="77"/>
      <c r="E70" s="77"/>
      <c r="F70" s="77" t="s">
        <v>136</v>
      </c>
      <c r="G70" s="79">
        <v>2024</v>
      </c>
      <c r="H70" s="79">
        <v>2024</v>
      </c>
      <c r="I70" s="79"/>
      <c r="J70" s="48" t="str">
        <f t="shared" si="14"/>
        <v>Multi Year</v>
      </c>
      <c r="K70" s="78" t="s">
        <v>237</v>
      </c>
      <c r="L70" s="79" t="s">
        <v>320</v>
      </c>
      <c r="M70" s="77" t="s">
        <v>31</v>
      </c>
      <c r="N70" s="74"/>
      <c r="O70" s="74"/>
      <c r="P70" s="74"/>
      <c r="Q70" s="74"/>
      <c r="R70" s="74"/>
      <c r="S70" s="50" t="str">
        <f t="shared" si="15"/>
        <v>Under $750,000</v>
      </c>
      <c r="T70" s="106"/>
      <c r="U70" s="151">
        <v>195.2</v>
      </c>
      <c r="V70" s="151">
        <v>277.3</v>
      </c>
      <c r="W70" s="151"/>
      <c r="X70" s="151"/>
      <c r="Y70" s="74"/>
      <c r="Z70" s="343">
        <f t="shared" si="11"/>
        <v>472.5</v>
      </c>
      <c r="AA70" s="332">
        <f t="shared" si="16"/>
        <v>472.5</v>
      </c>
      <c r="AB70" s="83">
        <f t="shared" si="10"/>
        <v>277.3</v>
      </c>
      <c r="AC70" s="56" t="str">
        <f t="shared" si="17"/>
        <v>No</v>
      </c>
      <c r="AD70" s="56">
        <f t="shared" si="12"/>
        <v>7</v>
      </c>
      <c r="AE70" s="56"/>
      <c r="AF70" s="56">
        <f t="shared" si="18"/>
        <v>195.2</v>
      </c>
      <c r="AG70" s="57">
        <f t="shared" si="19"/>
        <v>7.2000472499999999</v>
      </c>
      <c r="AH70" s="56" t="str">
        <f t="shared" si="13"/>
        <v>Yes</v>
      </c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88"/>
      <c r="AT70" s="88"/>
    </row>
    <row r="71" spans="1:46" ht="18" hidden="1" customHeight="1">
      <c r="A71" s="76" t="s">
        <v>10</v>
      </c>
      <c r="B71" s="76" t="s">
        <v>11</v>
      </c>
      <c r="C71" s="76" t="s">
        <v>258</v>
      </c>
      <c r="D71" s="76" t="s">
        <v>261</v>
      </c>
      <c r="E71" s="76"/>
      <c r="F71" s="76" t="s">
        <v>136</v>
      </c>
      <c r="G71" s="78">
        <v>2024</v>
      </c>
      <c r="H71" s="78"/>
      <c r="I71" s="78">
        <v>2024</v>
      </c>
      <c r="J71" s="48" t="str">
        <f t="shared" si="14"/>
        <v>Single Year</v>
      </c>
      <c r="K71" s="78" t="s">
        <v>237</v>
      </c>
      <c r="L71" s="153" t="s">
        <v>321</v>
      </c>
      <c r="M71" s="117" t="s">
        <v>12</v>
      </c>
      <c r="N71" s="74"/>
      <c r="O71" s="74"/>
      <c r="P71" s="74"/>
      <c r="Q71" s="74"/>
      <c r="R71" s="125"/>
      <c r="S71" s="50" t="str">
        <f t="shared" si="15"/>
        <v>Under $750,000</v>
      </c>
      <c r="T71" s="155"/>
      <c r="U71" s="156">
        <v>358</v>
      </c>
      <c r="V71" s="80"/>
      <c r="W71" s="155"/>
      <c r="X71" s="122"/>
      <c r="Y71" s="122"/>
      <c r="Z71" s="82">
        <f t="shared" si="11"/>
        <v>358</v>
      </c>
      <c r="AA71" s="54">
        <f t="shared" si="16"/>
        <v>358</v>
      </c>
      <c r="AB71" s="83">
        <f t="shared" si="10"/>
        <v>0</v>
      </c>
      <c r="AC71" s="56" t="str">
        <f t="shared" si="17"/>
        <v>No</v>
      </c>
      <c r="AD71" s="56">
        <f t="shared" si="12"/>
        <v>7</v>
      </c>
      <c r="AE71" s="56"/>
      <c r="AF71" s="56">
        <f t="shared" si="18"/>
        <v>358</v>
      </c>
      <c r="AG71" s="57">
        <f t="shared" si="19"/>
        <v>7.1000357999999997</v>
      </c>
      <c r="AH71" s="56" t="str">
        <f t="shared" si="13"/>
        <v>Yes</v>
      </c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88"/>
      <c r="AT71" s="88"/>
    </row>
    <row r="72" spans="1:46" ht="18" customHeight="1">
      <c r="A72" s="76" t="s">
        <v>10</v>
      </c>
      <c r="B72" s="76" t="s">
        <v>11</v>
      </c>
      <c r="C72" s="76" t="s">
        <v>251</v>
      </c>
      <c r="D72" s="76"/>
      <c r="E72" s="76"/>
      <c r="F72" s="76" t="s">
        <v>151</v>
      </c>
      <c r="G72" s="78">
        <v>2024</v>
      </c>
      <c r="H72" s="78">
        <v>2024</v>
      </c>
      <c r="I72" s="78"/>
      <c r="J72" s="48" t="str">
        <f t="shared" si="14"/>
        <v>Multi Year</v>
      </c>
      <c r="K72" s="78" t="s">
        <v>237</v>
      </c>
      <c r="L72" s="78" t="s">
        <v>322</v>
      </c>
      <c r="M72" s="131" t="s">
        <v>13</v>
      </c>
      <c r="N72" s="125"/>
      <c r="O72" s="125"/>
      <c r="P72" s="125"/>
      <c r="Q72" s="125"/>
      <c r="R72" s="74"/>
      <c r="S72" s="50" t="str">
        <f t="shared" si="15"/>
        <v>Under $750,000</v>
      </c>
      <c r="T72" s="365"/>
      <c r="U72" s="366">
        <v>130.5</v>
      </c>
      <c r="V72" s="366">
        <v>228.7</v>
      </c>
      <c r="W72" s="367"/>
      <c r="X72" s="355"/>
      <c r="Y72" s="355"/>
      <c r="Z72" s="343">
        <f t="shared" si="11"/>
        <v>359.2</v>
      </c>
      <c r="AA72" s="332">
        <f t="shared" si="16"/>
        <v>359.2</v>
      </c>
      <c r="AB72" s="83">
        <f t="shared" ref="AB72:AB92" si="20">SUM(V72:Y72)</f>
        <v>228.7</v>
      </c>
      <c r="AC72" s="56" t="str">
        <f t="shared" si="17"/>
        <v>No</v>
      </c>
      <c r="AD72" s="56">
        <f t="shared" si="12"/>
        <v>7</v>
      </c>
      <c r="AE72" s="56"/>
      <c r="AF72" s="56">
        <f t="shared" si="18"/>
        <v>130.5</v>
      </c>
      <c r="AG72" s="57">
        <f t="shared" si="19"/>
        <v>7.2000359200000004</v>
      </c>
      <c r="AH72" s="56" t="str">
        <f t="shared" si="13"/>
        <v>Yes</v>
      </c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87"/>
      <c r="AT72" s="87"/>
    </row>
    <row r="73" spans="1:46" ht="18" hidden="1" customHeight="1">
      <c r="A73" s="76" t="s">
        <v>10</v>
      </c>
      <c r="B73" s="76" t="s">
        <v>11</v>
      </c>
      <c r="C73" s="76" t="s">
        <v>251</v>
      </c>
      <c r="D73" s="76"/>
      <c r="E73" s="76"/>
      <c r="F73" s="76" t="s">
        <v>136</v>
      </c>
      <c r="G73" s="78">
        <v>2024</v>
      </c>
      <c r="H73" s="78"/>
      <c r="I73" s="78">
        <v>2024</v>
      </c>
      <c r="J73" s="48" t="str">
        <f t="shared" si="14"/>
        <v>Single Year</v>
      </c>
      <c r="K73" s="78" t="s">
        <v>237</v>
      </c>
      <c r="L73" s="153" t="s">
        <v>323</v>
      </c>
      <c r="M73" s="131" t="s">
        <v>14</v>
      </c>
      <c r="N73" s="74"/>
      <c r="O73" s="74"/>
      <c r="P73" s="74"/>
      <c r="Q73" s="74"/>
      <c r="R73" s="74"/>
      <c r="S73" s="50" t="str">
        <f t="shared" si="15"/>
        <v>Under $750,000</v>
      </c>
      <c r="T73" s="155"/>
      <c r="U73" s="156">
        <v>692.9</v>
      </c>
      <c r="V73" s="155"/>
      <c r="W73" s="155"/>
      <c r="X73" s="122"/>
      <c r="Y73" s="122"/>
      <c r="Z73" s="82">
        <f t="shared" si="11"/>
        <v>692.9</v>
      </c>
      <c r="AA73" s="54">
        <f t="shared" si="16"/>
        <v>692.9</v>
      </c>
      <c r="AB73" s="83">
        <f t="shared" si="20"/>
        <v>0</v>
      </c>
      <c r="AC73" s="56" t="str">
        <f t="shared" si="17"/>
        <v>No</v>
      </c>
      <c r="AD73" s="56">
        <f t="shared" si="12"/>
        <v>7</v>
      </c>
      <c r="AE73" s="56"/>
      <c r="AF73" s="56">
        <f t="shared" si="18"/>
        <v>692.9</v>
      </c>
      <c r="AG73" s="57">
        <f t="shared" si="19"/>
        <v>7.1000692900000004</v>
      </c>
      <c r="AH73" s="56" t="str">
        <f t="shared" si="13"/>
        <v>Yes</v>
      </c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88"/>
      <c r="AT73" s="88"/>
    </row>
    <row r="74" spans="1:46" ht="18" customHeight="1">
      <c r="A74" s="77" t="s">
        <v>10</v>
      </c>
      <c r="B74" s="77" t="s">
        <v>11</v>
      </c>
      <c r="C74" s="77" t="s">
        <v>251</v>
      </c>
      <c r="D74" s="77"/>
      <c r="E74" s="77"/>
      <c r="F74" s="77" t="s">
        <v>151</v>
      </c>
      <c r="G74" s="79">
        <v>2024</v>
      </c>
      <c r="H74" s="79">
        <v>2024</v>
      </c>
      <c r="I74" s="79"/>
      <c r="J74" s="48" t="str">
        <f t="shared" si="14"/>
        <v>Multi Year</v>
      </c>
      <c r="K74" s="79" t="s">
        <v>237</v>
      </c>
      <c r="L74" s="79" t="s">
        <v>324</v>
      </c>
      <c r="M74" s="131" t="s">
        <v>15</v>
      </c>
      <c r="N74" s="74"/>
      <c r="O74" s="74"/>
      <c r="P74" s="74"/>
      <c r="Q74" s="74"/>
      <c r="R74" s="74"/>
      <c r="S74" s="50" t="str">
        <f t="shared" si="15"/>
        <v>Under $750,000</v>
      </c>
      <c r="T74" s="157"/>
      <c r="U74" s="366">
        <v>60.9</v>
      </c>
      <c r="V74" s="366">
        <v>157.19999999999999</v>
      </c>
      <c r="W74" s="80"/>
      <c r="X74" s="81"/>
      <c r="Y74" s="81"/>
      <c r="Z74" s="343">
        <f t="shared" si="11"/>
        <v>218.1</v>
      </c>
      <c r="AA74" s="332">
        <f t="shared" si="16"/>
        <v>218.1</v>
      </c>
      <c r="AB74" s="83">
        <f t="shared" si="20"/>
        <v>157.19999999999999</v>
      </c>
      <c r="AC74" s="56" t="str">
        <f t="shared" si="17"/>
        <v>No</v>
      </c>
      <c r="AD74" s="56">
        <f t="shared" si="12"/>
        <v>7</v>
      </c>
      <c r="AE74" s="56"/>
      <c r="AF74" s="56">
        <f t="shared" si="18"/>
        <v>60.9</v>
      </c>
      <c r="AG74" s="57">
        <f t="shared" si="19"/>
        <v>7.20002181</v>
      </c>
      <c r="AH74" s="56" t="str">
        <f t="shared" si="13"/>
        <v>Yes</v>
      </c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88"/>
      <c r="AT74" s="88"/>
    </row>
    <row r="75" spans="1:46" ht="18" hidden="1" customHeight="1">
      <c r="A75" s="76" t="s">
        <v>10</v>
      </c>
      <c r="B75" s="76" t="s">
        <v>33</v>
      </c>
      <c r="C75" s="76" t="s">
        <v>258</v>
      </c>
      <c r="D75" s="76" t="s">
        <v>261</v>
      </c>
      <c r="E75" s="76"/>
      <c r="F75" s="76" t="s">
        <v>145</v>
      </c>
      <c r="G75" s="78">
        <v>2024</v>
      </c>
      <c r="H75" s="78"/>
      <c r="I75" s="78">
        <v>2024</v>
      </c>
      <c r="J75" s="48" t="str">
        <f t="shared" si="14"/>
        <v>Single Year</v>
      </c>
      <c r="K75" s="78" t="s">
        <v>237</v>
      </c>
      <c r="L75" s="153" t="s">
        <v>325</v>
      </c>
      <c r="M75" s="117" t="s">
        <v>35</v>
      </c>
      <c r="N75" s="74"/>
      <c r="O75" s="74"/>
      <c r="P75" s="74"/>
      <c r="Q75" s="74"/>
      <c r="R75" s="74"/>
      <c r="S75" s="50" t="str">
        <f t="shared" si="15"/>
        <v>Under $750,000</v>
      </c>
      <c r="T75" s="155"/>
      <c r="U75" s="158">
        <v>209.4</v>
      </c>
      <c r="V75" s="155"/>
      <c r="W75" s="143"/>
      <c r="X75" s="122"/>
      <c r="Y75" s="122"/>
      <c r="Z75" s="82">
        <f t="shared" si="11"/>
        <v>209.4</v>
      </c>
      <c r="AA75" s="54">
        <f t="shared" si="16"/>
        <v>209.4</v>
      </c>
      <c r="AB75" s="83">
        <f t="shared" si="20"/>
        <v>0</v>
      </c>
      <c r="AC75" s="56" t="str">
        <f t="shared" si="17"/>
        <v>No</v>
      </c>
      <c r="AD75" s="56">
        <f t="shared" si="12"/>
        <v>7</v>
      </c>
      <c r="AE75" s="56"/>
      <c r="AF75" s="56">
        <f t="shared" si="18"/>
        <v>209.4</v>
      </c>
      <c r="AG75" s="57">
        <f t="shared" si="19"/>
        <v>7.1000209400000003</v>
      </c>
      <c r="AH75" s="56" t="str">
        <f t="shared" si="13"/>
        <v>Yes</v>
      </c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69"/>
      <c r="AT75" s="69"/>
    </row>
    <row r="76" spans="1:46" ht="18" hidden="1" customHeight="1">
      <c r="A76" s="76" t="s">
        <v>10</v>
      </c>
      <c r="B76" s="76" t="s">
        <v>33</v>
      </c>
      <c r="C76" s="76" t="s">
        <v>258</v>
      </c>
      <c r="D76" s="76" t="s">
        <v>261</v>
      </c>
      <c r="E76" s="76"/>
      <c r="F76" s="76" t="s">
        <v>145</v>
      </c>
      <c r="G76" s="78">
        <v>2024</v>
      </c>
      <c r="H76" s="78"/>
      <c r="I76" s="78">
        <v>2024</v>
      </c>
      <c r="J76" s="48" t="str">
        <f t="shared" si="14"/>
        <v>Single Year</v>
      </c>
      <c r="K76" s="78" t="s">
        <v>237</v>
      </c>
      <c r="L76" s="153" t="s">
        <v>326</v>
      </c>
      <c r="M76" s="117" t="s">
        <v>36</v>
      </c>
      <c r="N76" s="74"/>
      <c r="O76" s="74"/>
      <c r="P76" s="74"/>
      <c r="Q76" s="74"/>
      <c r="R76" s="99"/>
      <c r="S76" s="50" t="str">
        <f t="shared" si="15"/>
        <v>Under $750,000</v>
      </c>
      <c r="T76" s="155"/>
      <c r="U76" s="158">
        <v>167.1</v>
      </c>
      <c r="V76" s="155"/>
      <c r="W76" s="143"/>
      <c r="X76" s="122"/>
      <c r="Y76" s="122"/>
      <c r="Z76" s="82">
        <f t="shared" si="11"/>
        <v>167.1</v>
      </c>
      <c r="AA76" s="54">
        <f t="shared" si="16"/>
        <v>167.1</v>
      </c>
      <c r="AB76" s="83">
        <f t="shared" si="20"/>
        <v>0</v>
      </c>
      <c r="AC76" s="56" t="str">
        <f t="shared" si="17"/>
        <v>No</v>
      </c>
      <c r="AD76" s="56">
        <f t="shared" si="12"/>
        <v>7</v>
      </c>
      <c r="AE76" s="56"/>
      <c r="AF76" s="56">
        <f t="shared" si="18"/>
        <v>167.1</v>
      </c>
      <c r="AG76" s="57">
        <f t="shared" si="19"/>
        <v>7.1000167100000002</v>
      </c>
      <c r="AH76" s="56" t="str">
        <f t="shared" si="13"/>
        <v>Yes</v>
      </c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92"/>
      <c r="AT76" s="92"/>
    </row>
    <row r="77" spans="1:46" ht="18" hidden="1" customHeight="1">
      <c r="A77" s="123" t="s">
        <v>10</v>
      </c>
      <c r="B77" s="123" t="s">
        <v>33</v>
      </c>
      <c r="C77" s="76" t="s">
        <v>258</v>
      </c>
      <c r="D77" s="123" t="s">
        <v>261</v>
      </c>
      <c r="E77" s="123"/>
      <c r="F77" s="123" t="s">
        <v>145</v>
      </c>
      <c r="G77" s="110">
        <v>2024</v>
      </c>
      <c r="H77" s="110"/>
      <c r="I77" s="110">
        <v>2024</v>
      </c>
      <c r="J77" s="48" t="str">
        <f t="shared" si="14"/>
        <v>Single Year</v>
      </c>
      <c r="K77" s="110" t="s">
        <v>237</v>
      </c>
      <c r="L77" s="154" t="s">
        <v>327</v>
      </c>
      <c r="M77" s="140" t="s">
        <v>34</v>
      </c>
      <c r="N77" s="99"/>
      <c r="O77" s="99"/>
      <c r="P77" s="99"/>
      <c r="Q77" s="99"/>
      <c r="R77" s="74"/>
      <c r="S77" s="50" t="str">
        <f t="shared" si="15"/>
        <v>Under $750,000</v>
      </c>
      <c r="T77" s="159"/>
      <c r="U77" s="160">
        <v>18.600000000000001</v>
      </c>
      <c r="V77" s="159"/>
      <c r="W77" s="142"/>
      <c r="X77" s="137"/>
      <c r="Y77" s="137"/>
      <c r="Z77" s="82">
        <f t="shared" si="11"/>
        <v>18.600000000000001</v>
      </c>
      <c r="AA77" s="54">
        <f t="shared" si="16"/>
        <v>18.600000000000001</v>
      </c>
      <c r="AB77" s="83">
        <f t="shared" si="20"/>
        <v>0</v>
      </c>
      <c r="AC77" s="56" t="str">
        <f t="shared" si="17"/>
        <v>No</v>
      </c>
      <c r="AD77" s="56">
        <f t="shared" si="12"/>
        <v>7</v>
      </c>
      <c r="AE77" s="56"/>
      <c r="AF77" s="56">
        <f t="shared" si="18"/>
        <v>18.600000000000001</v>
      </c>
      <c r="AG77" s="57">
        <f t="shared" si="19"/>
        <v>7.1000018599999999</v>
      </c>
      <c r="AH77" s="56" t="str">
        <f t="shared" si="13"/>
        <v>Yes</v>
      </c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161"/>
      <c r="AT77" s="161"/>
    </row>
    <row r="78" spans="1:46" ht="18" customHeight="1">
      <c r="A78" s="76" t="s">
        <v>66</v>
      </c>
      <c r="B78" s="76" t="s">
        <v>79</v>
      </c>
      <c r="C78" s="76" t="s">
        <v>258</v>
      </c>
      <c r="D78" s="123" t="s">
        <v>261</v>
      </c>
      <c r="E78" s="76"/>
      <c r="F78" s="76" t="s">
        <v>136</v>
      </c>
      <c r="G78" s="78">
        <v>2024</v>
      </c>
      <c r="H78" s="78">
        <v>2024</v>
      </c>
      <c r="I78" s="78"/>
      <c r="J78" s="48" t="str">
        <f t="shared" si="14"/>
        <v>Multi Year</v>
      </c>
      <c r="K78" s="78" t="s">
        <v>237</v>
      </c>
      <c r="L78" s="110" t="s">
        <v>328</v>
      </c>
      <c r="M78" s="162" t="s">
        <v>119</v>
      </c>
      <c r="N78" s="74"/>
      <c r="O78" s="74"/>
      <c r="P78" s="74"/>
      <c r="Q78" s="74"/>
      <c r="R78" s="74"/>
      <c r="S78" s="50" t="str">
        <f t="shared" si="15"/>
        <v>$1 Million to $5 Million</v>
      </c>
      <c r="T78" s="363"/>
      <c r="U78" s="164">
        <v>183.9</v>
      </c>
      <c r="V78" s="164">
        <v>2779.3</v>
      </c>
      <c r="W78" s="363"/>
      <c r="X78" s="355"/>
      <c r="Y78" s="355"/>
      <c r="Z78" s="343">
        <f t="shared" si="11"/>
        <v>2963.2000000000003</v>
      </c>
      <c r="AA78" s="332">
        <f t="shared" si="16"/>
        <v>2963.2000000000003</v>
      </c>
      <c r="AB78" s="83">
        <f t="shared" si="20"/>
        <v>2779.3</v>
      </c>
      <c r="AC78" s="56" t="str">
        <f t="shared" si="17"/>
        <v>Yes</v>
      </c>
      <c r="AD78" s="56">
        <f t="shared" si="12"/>
        <v>7</v>
      </c>
      <c r="AE78" s="56"/>
      <c r="AF78" s="56">
        <f t="shared" si="18"/>
        <v>183.9</v>
      </c>
      <c r="AG78" s="57">
        <f t="shared" si="19"/>
        <v>7.2002963199999996</v>
      </c>
      <c r="AH78" s="56" t="str">
        <f t="shared" si="13"/>
        <v>Yes</v>
      </c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90"/>
      <c r="AT78" s="90"/>
    </row>
    <row r="79" spans="1:46" ht="18" hidden="1" customHeight="1">
      <c r="A79" s="76" t="s">
        <v>66</v>
      </c>
      <c r="B79" s="76" t="s">
        <v>79</v>
      </c>
      <c r="C79" s="76" t="s">
        <v>258</v>
      </c>
      <c r="D79" s="123" t="s">
        <v>261</v>
      </c>
      <c r="E79" s="76"/>
      <c r="F79" s="76" t="s">
        <v>136</v>
      </c>
      <c r="G79" s="78">
        <v>2024</v>
      </c>
      <c r="H79" s="78"/>
      <c r="I79" s="78">
        <v>2024</v>
      </c>
      <c r="J79" s="48" t="str">
        <f t="shared" si="14"/>
        <v>Single Year</v>
      </c>
      <c r="K79" s="78" t="s">
        <v>237</v>
      </c>
      <c r="L79" s="153" t="s">
        <v>329</v>
      </c>
      <c r="M79" s="117" t="s">
        <v>114</v>
      </c>
      <c r="N79" s="74"/>
      <c r="O79" s="74"/>
      <c r="P79" s="74"/>
      <c r="Q79" s="74"/>
      <c r="R79" s="74"/>
      <c r="S79" s="50" t="str">
        <f t="shared" si="15"/>
        <v>$1 Million to $5 Million</v>
      </c>
      <c r="T79" s="143"/>
      <c r="U79" s="156">
        <v>1300</v>
      </c>
      <c r="V79" s="163"/>
      <c r="W79" s="143"/>
      <c r="X79" s="122"/>
      <c r="Y79" s="122"/>
      <c r="Z79" s="82">
        <f t="shared" si="11"/>
        <v>1300</v>
      </c>
      <c r="AA79" s="54">
        <f t="shared" si="16"/>
        <v>1300</v>
      </c>
      <c r="AB79" s="83">
        <f t="shared" si="20"/>
        <v>0</v>
      </c>
      <c r="AC79" s="56" t="str">
        <f t="shared" si="17"/>
        <v>Yes</v>
      </c>
      <c r="AD79" s="56">
        <f t="shared" si="12"/>
        <v>7</v>
      </c>
      <c r="AE79" s="56"/>
      <c r="AF79" s="56">
        <f t="shared" si="18"/>
        <v>1300</v>
      </c>
      <c r="AG79" s="57">
        <f t="shared" si="19"/>
        <v>7.1001300000000001</v>
      </c>
      <c r="AH79" s="56" t="str">
        <f t="shared" si="13"/>
        <v>Yes</v>
      </c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90"/>
      <c r="AT79" s="90"/>
    </row>
    <row r="80" spans="1:46" ht="18" customHeight="1">
      <c r="A80" s="76" t="s">
        <v>66</v>
      </c>
      <c r="B80" s="76" t="s">
        <v>79</v>
      </c>
      <c r="C80" s="76" t="s">
        <v>258</v>
      </c>
      <c r="D80" s="123" t="s">
        <v>261</v>
      </c>
      <c r="E80" s="76"/>
      <c r="F80" s="76" t="s">
        <v>136</v>
      </c>
      <c r="G80" s="78">
        <v>2024</v>
      </c>
      <c r="H80" s="78">
        <v>2024</v>
      </c>
      <c r="I80" s="78"/>
      <c r="J80" s="48" t="str">
        <f t="shared" si="14"/>
        <v>Multi Year</v>
      </c>
      <c r="K80" s="78" t="s">
        <v>237</v>
      </c>
      <c r="L80" s="78" t="s">
        <v>330</v>
      </c>
      <c r="M80" s="117" t="s">
        <v>115</v>
      </c>
      <c r="N80" s="74"/>
      <c r="O80" s="74"/>
      <c r="P80" s="74"/>
      <c r="Q80" s="74"/>
      <c r="R80" s="74"/>
      <c r="S80" s="50" t="str">
        <f t="shared" si="15"/>
        <v>$750,000 to $1 Million</v>
      </c>
      <c r="T80" s="164"/>
      <c r="U80" s="164">
        <v>154.9</v>
      </c>
      <c r="V80" s="368">
        <v>714.8</v>
      </c>
      <c r="W80" s="368"/>
      <c r="X80" s="355"/>
      <c r="Y80" s="355"/>
      <c r="Z80" s="343">
        <f t="shared" si="11"/>
        <v>869.69999999999993</v>
      </c>
      <c r="AA80" s="332">
        <f t="shared" si="16"/>
        <v>869.69999999999993</v>
      </c>
      <c r="AB80" s="83">
        <f t="shared" si="20"/>
        <v>714.8</v>
      </c>
      <c r="AC80" s="56" t="str">
        <f t="shared" si="17"/>
        <v>Yes</v>
      </c>
      <c r="AD80" s="56">
        <f t="shared" si="12"/>
        <v>7</v>
      </c>
      <c r="AE80" s="56"/>
      <c r="AF80" s="56">
        <f t="shared" si="18"/>
        <v>154.9</v>
      </c>
      <c r="AG80" s="57">
        <f t="shared" si="19"/>
        <v>7.2000869700000001</v>
      </c>
      <c r="AH80" s="56" t="str">
        <f t="shared" si="13"/>
        <v>Yes</v>
      </c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90"/>
      <c r="AT80" s="90"/>
    </row>
    <row r="81" spans="1:46" ht="18" customHeight="1">
      <c r="A81" s="76" t="s">
        <v>66</v>
      </c>
      <c r="B81" s="76" t="s">
        <v>79</v>
      </c>
      <c r="C81" s="76" t="s">
        <v>258</v>
      </c>
      <c r="D81" s="123" t="s">
        <v>261</v>
      </c>
      <c r="E81" s="76"/>
      <c r="F81" s="76" t="s">
        <v>136</v>
      </c>
      <c r="G81" s="78">
        <v>2024</v>
      </c>
      <c r="H81" s="78">
        <v>2024</v>
      </c>
      <c r="I81" s="78"/>
      <c r="J81" s="48" t="str">
        <f t="shared" si="14"/>
        <v>Multi Year</v>
      </c>
      <c r="K81" s="78" t="s">
        <v>237</v>
      </c>
      <c r="L81" s="78" t="s">
        <v>331</v>
      </c>
      <c r="M81" s="117" t="s">
        <v>116</v>
      </c>
      <c r="N81" s="74"/>
      <c r="O81" s="74"/>
      <c r="P81" s="74"/>
      <c r="Q81" s="74"/>
      <c r="R81" s="74"/>
      <c r="S81" s="50" t="str">
        <f t="shared" si="15"/>
        <v>$1 Million to $5 Million</v>
      </c>
      <c r="T81" s="164"/>
      <c r="U81" s="164">
        <v>1388.4</v>
      </c>
      <c r="V81" s="368">
        <v>2050.6999999999998</v>
      </c>
      <c r="W81" s="368"/>
      <c r="X81" s="355"/>
      <c r="Y81" s="355"/>
      <c r="Z81" s="343">
        <f t="shared" si="11"/>
        <v>3439.1</v>
      </c>
      <c r="AA81" s="332">
        <f t="shared" si="16"/>
        <v>3439.1</v>
      </c>
      <c r="AB81" s="83">
        <f t="shared" si="20"/>
        <v>2050.6999999999998</v>
      </c>
      <c r="AC81" s="56" t="str">
        <f t="shared" si="17"/>
        <v>Yes</v>
      </c>
      <c r="AD81" s="56">
        <f t="shared" si="12"/>
        <v>7</v>
      </c>
      <c r="AE81" s="56"/>
      <c r="AF81" s="56">
        <f t="shared" si="18"/>
        <v>1388.4</v>
      </c>
      <c r="AG81" s="57">
        <f t="shared" si="19"/>
        <v>7.20034391</v>
      </c>
      <c r="AH81" s="56" t="str">
        <f t="shared" si="13"/>
        <v>Yes</v>
      </c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161"/>
      <c r="AT81" s="161"/>
    </row>
    <row r="82" spans="1:46" s="165" customFormat="1" ht="18" customHeight="1">
      <c r="A82" s="76" t="s">
        <v>66</v>
      </c>
      <c r="B82" s="76" t="s">
        <v>79</v>
      </c>
      <c r="C82" s="76" t="s">
        <v>258</v>
      </c>
      <c r="D82" s="76" t="s">
        <v>261</v>
      </c>
      <c r="E82" s="76"/>
      <c r="F82" s="76" t="s">
        <v>136</v>
      </c>
      <c r="G82" s="78">
        <v>2024</v>
      </c>
      <c r="H82" s="78">
        <v>2024</v>
      </c>
      <c r="I82" s="78"/>
      <c r="J82" s="48" t="str">
        <f t="shared" si="14"/>
        <v>Multi Year</v>
      </c>
      <c r="K82" s="78" t="s">
        <v>237</v>
      </c>
      <c r="L82" s="78" t="s">
        <v>332</v>
      </c>
      <c r="M82" s="117" t="s">
        <v>117</v>
      </c>
      <c r="N82" s="74"/>
      <c r="O82" s="74"/>
      <c r="P82" s="74"/>
      <c r="Q82" s="74"/>
      <c r="R82" s="74"/>
      <c r="S82" s="50" t="str">
        <f t="shared" si="15"/>
        <v>$1 Million to $5 Million</v>
      </c>
      <c r="T82" s="164"/>
      <c r="U82" s="164">
        <v>127.4</v>
      </c>
      <c r="V82" s="368">
        <v>1358.1</v>
      </c>
      <c r="W82" s="368"/>
      <c r="X82" s="355"/>
      <c r="Y82" s="355"/>
      <c r="Z82" s="343">
        <f t="shared" si="11"/>
        <v>1485.5</v>
      </c>
      <c r="AA82" s="332">
        <f t="shared" si="16"/>
        <v>1485.5</v>
      </c>
      <c r="AB82" s="83">
        <f t="shared" si="20"/>
        <v>1358.1</v>
      </c>
      <c r="AC82" s="56" t="str">
        <f t="shared" si="17"/>
        <v>Yes</v>
      </c>
      <c r="AD82" s="56">
        <f t="shared" si="12"/>
        <v>7</v>
      </c>
      <c r="AE82" s="56"/>
      <c r="AF82" s="56">
        <f t="shared" si="18"/>
        <v>127.4</v>
      </c>
      <c r="AG82" s="57">
        <f t="shared" si="19"/>
        <v>7.2001485499999998</v>
      </c>
      <c r="AH82" s="56" t="str">
        <f t="shared" si="13"/>
        <v>Yes</v>
      </c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161"/>
      <c r="AT82" s="161"/>
    </row>
    <row r="83" spans="1:46" s="165" customFormat="1" ht="18" customHeight="1">
      <c r="A83" s="76" t="s">
        <v>66</v>
      </c>
      <c r="B83" s="76" t="s">
        <v>79</v>
      </c>
      <c r="C83" s="76" t="s">
        <v>258</v>
      </c>
      <c r="D83" s="76" t="s">
        <v>261</v>
      </c>
      <c r="E83" s="76"/>
      <c r="F83" s="76" t="s">
        <v>136</v>
      </c>
      <c r="G83" s="78">
        <v>2024</v>
      </c>
      <c r="H83" s="78">
        <v>2024</v>
      </c>
      <c r="I83" s="78"/>
      <c r="J83" s="48" t="str">
        <f t="shared" si="14"/>
        <v>Multi Year</v>
      </c>
      <c r="K83" s="78" t="s">
        <v>237</v>
      </c>
      <c r="L83" s="78" t="s">
        <v>333</v>
      </c>
      <c r="M83" s="117" t="s">
        <v>118</v>
      </c>
      <c r="N83" s="74"/>
      <c r="O83" s="74"/>
      <c r="P83" s="74"/>
      <c r="Q83" s="74"/>
      <c r="R83" s="74"/>
      <c r="S83" s="50" t="str">
        <f t="shared" si="15"/>
        <v>$1 Million to $5 Million</v>
      </c>
      <c r="T83" s="164"/>
      <c r="U83" s="164">
        <v>864.6</v>
      </c>
      <c r="V83" s="368">
        <v>2711.3</v>
      </c>
      <c r="W83" s="368"/>
      <c r="X83" s="355"/>
      <c r="Y83" s="355"/>
      <c r="Z83" s="343">
        <f t="shared" si="11"/>
        <v>3575.9</v>
      </c>
      <c r="AA83" s="332">
        <f t="shared" si="16"/>
        <v>3575.9</v>
      </c>
      <c r="AB83" s="83">
        <f t="shared" si="20"/>
        <v>2711.3</v>
      </c>
      <c r="AC83" s="56" t="str">
        <f t="shared" si="17"/>
        <v>Yes</v>
      </c>
      <c r="AD83" s="56">
        <f t="shared" si="12"/>
        <v>7</v>
      </c>
      <c r="AE83" s="56"/>
      <c r="AF83" s="56">
        <f t="shared" si="18"/>
        <v>864.6</v>
      </c>
      <c r="AG83" s="57">
        <f t="shared" si="19"/>
        <v>7.2003575900000003</v>
      </c>
      <c r="AH83" s="56" t="str">
        <f t="shared" si="13"/>
        <v>Yes</v>
      </c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161"/>
      <c r="AT83" s="161"/>
    </row>
    <row r="84" spans="1:46" s="165" customFormat="1" ht="18" customHeight="1">
      <c r="A84" s="76" t="s">
        <v>66</v>
      </c>
      <c r="B84" s="76" t="s">
        <v>79</v>
      </c>
      <c r="C84" s="76" t="s">
        <v>258</v>
      </c>
      <c r="D84" s="76" t="s">
        <v>261</v>
      </c>
      <c r="E84" s="76"/>
      <c r="F84" s="76" t="s">
        <v>136</v>
      </c>
      <c r="G84" s="78">
        <v>2024</v>
      </c>
      <c r="H84" s="78">
        <v>2024</v>
      </c>
      <c r="I84" s="78"/>
      <c r="J84" s="48" t="str">
        <f t="shared" si="14"/>
        <v>Multi Year</v>
      </c>
      <c r="K84" s="78" t="s">
        <v>237</v>
      </c>
      <c r="L84" s="78" t="s">
        <v>334</v>
      </c>
      <c r="M84" s="117" t="s">
        <v>82</v>
      </c>
      <c r="N84" s="74"/>
      <c r="O84" s="74"/>
      <c r="P84" s="74"/>
      <c r="Q84" s="74"/>
      <c r="R84" s="369"/>
      <c r="S84" s="50" t="str">
        <f t="shared" si="15"/>
        <v>Under $750,000</v>
      </c>
      <c r="T84" s="164"/>
      <c r="U84" s="164">
        <v>71.8</v>
      </c>
      <c r="V84" s="368">
        <v>120.9</v>
      </c>
      <c r="W84" s="368"/>
      <c r="X84" s="355"/>
      <c r="Y84" s="355"/>
      <c r="Z84" s="343">
        <f t="shared" si="11"/>
        <v>192.7</v>
      </c>
      <c r="AA84" s="332">
        <f t="shared" si="16"/>
        <v>192.7</v>
      </c>
      <c r="AB84" s="83">
        <f t="shared" si="20"/>
        <v>120.9</v>
      </c>
      <c r="AC84" s="56" t="str">
        <f t="shared" si="17"/>
        <v>No</v>
      </c>
      <c r="AD84" s="56">
        <f t="shared" si="12"/>
        <v>7</v>
      </c>
      <c r="AE84" s="56"/>
      <c r="AF84" s="56">
        <f t="shared" si="18"/>
        <v>71.8</v>
      </c>
      <c r="AG84" s="57">
        <f t="shared" si="19"/>
        <v>7.2000192700000003</v>
      </c>
      <c r="AH84" s="56" t="str">
        <f t="shared" si="13"/>
        <v>Yes</v>
      </c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161"/>
      <c r="AT84" s="161"/>
    </row>
    <row r="85" spans="1:46" s="165" customFormat="1" ht="18" customHeight="1">
      <c r="A85" s="76" t="s">
        <v>66</v>
      </c>
      <c r="B85" s="76" t="s">
        <v>79</v>
      </c>
      <c r="C85" s="76" t="s">
        <v>251</v>
      </c>
      <c r="D85" s="76" t="s">
        <v>261</v>
      </c>
      <c r="E85" s="76"/>
      <c r="F85" s="76" t="s">
        <v>145</v>
      </c>
      <c r="G85" s="78">
        <v>2024</v>
      </c>
      <c r="H85" s="78">
        <v>2024</v>
      </c>
      <c r="I85" s="78"/>
      <c r="J85" s="48" t="str">
        <f t="shared" si="14"/>
        <v>Multi Year</v>
      </c>
      <c r="K85" s="78" t="s">
        <v>237</v>
      </c>
      <c r="L85" s="370" t="s">
        <v>335</v>
      </c>
      <c r="M85" s="162" t="s">
        <v>81</v>
      </c>
      <c r="N85" s="369"/>
      <c r="O85" s="369"/>
      <c r="P85" s="369"/>
      <c r="Q85" s="369"/>
      <c r="R85" s="369"/>
      <c r="S85" s="50" t="str">
        <f t="shared" si="15"/>
        <v>Under $750,000</v>
      </c>
      <c r="T85" s="157"/>
      <c r="U85" s="371">
        <v>53.8</v>
      </c>
      <c r="V85" s="372">
        <v>599</v>
      </c>
      <c r="W85" s="372"/>
      <c r="X85" s="355"/>
      <c r="Y85" s="355"/>
      <c r="Z85" s="343">
        <f t="shared" si="11"/>
        <v>652.79999999999995</v>
      </c>
      <c r="AA85" s="332">
        <f t="shared" si="16"/>
        <v>652.79999999999995</v>
      </c>
      <c r="AB85" s="83">
        <f t="shared" si="20"/>
        <v>599</v>
      </c>
      <c r="AC85" s="56" t="str">
        <f t="shared" si="17"/>
        <v>No</v>
      </c>
      <c r="AD85" s="56">
        <f t="shared" si="12"/>
        <v>7</v>
      </c>
      <c r="AE85" s="56"/>
      <c r="AF85" s="56">
        <f t="shared" si="18"/>
        <v>53.8</v>
      </c>
      <c r="AG85" s="57">
        <f t="shared" si="19"/>
        <v>7.2000652799999996</v>
      </c>
      <c r="AH85" s="56" t="str">
        <f t="shared" si="13"/>
        <v>Yes</v>
      </c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161"/>
      <c r="AT85" s="161"/>
    </row>
    <row r="86" spans="1:46" s="165" customFormat="1" ht="18" customHeight="1">
      <c r="A86" s="76" t="s">
        <v>66</v>
      </c>
      <c r="B86" s="76" t="s">
        <v>79</v>
      </c>
      <c r="C86" s="76" t="s">
        <v>251</v>
      </c>
      <c r="D86" s="76"/>
      <c r="E86" s="76"/>
      <c r="F86" s="76" t="s">
        <v>145</v>
      </c>
      <c r="G86" s="78">
        <v>2024</v>
      </c>
      <c r="H86" s="78">
        <v>2024</v>
      </c>
      <c r="I86" s="78"/>
      <c r="J86" s="48" t="str">
        <f t="shared" si="14"/>
        <v>Multi Year</v>
      </c>
      <c r="K86" s="78" t="s">
        <v>237</v>
      </c>
      <c r="L86" s="370" t="s">
        <v>336</v>
      </c>
      <c r="M86" s="162" t="s">
        <v>80</v>
      </c>
      <c r="N86" s="369"/>
      <c r="O86" s="369"/>
      <c r="P86" s="369"/>
      <c r="Q86" s="369"/>
      <c r="R86" s="74"/>
      <c r="S86" s="50" t="str">
        <f t="shared" si="15"/>
        <v>Under $750,000</v>
      </c>
      <c r="T86" s="368"/>
      <c r="U86" s="372">
        <v>109.4</v>
      </c>
      <c r="V86" s="372">
        <v>444.7</v>
      </c>
      <c r="W86" s="372"/>
      <c r="X86" s="355"/>
      <c r="Y86" s="355"/>
      <c r="Z86" s="343">
        <f t="shared" si="11"/>
        <v>554.1</v>
      </c>
      <c r="AA86" s="332">
        <f t="shared" si="16"/>
        <v>554.1</v>
      </c>
      <c r="AB86" s="83">
        <f t="shared" si="20"/>
        <v>444.7</v>
      </c>
      <c r="AC86" s="56" t="str">
        <f t="shared" si="17"/>
        <v>No</v>
      </c>
      <c r="AD86" s="56">
        <f t="shared" si="12"/>
        <v>7</v>
      </c>
      <c r="AE86" s="56"/>
      <c r="AF86" s="56">
        <f t="shared" si="18"/>
        <v>109.4</v>
      </c>
      <c r="AG86" s="57">
        <f t="shared" si="19"/>
        <v>7.20005541</v>
      </c>
      <c r="AH86" s="56" t="str">
        <f t="shared" si="13"/>
        <v>Yes</v>
      </c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161"/>
      <c r="AT86" s="161"/>
    </row>
    <row r="87" spans="1:46" ht="18" customHeight="1">
      <c r="A87" s="76" t="s">
        <v>66</v>
      </c>
      <c r="B87" s="76" t="s">
        <v>79</v>
      </c>
      <c r="C87" s="76" t="s">
        <v>251</v>
      </c>
      <c r="D87" s="123"/>
      <c r="E87" s="76"/>
      <c r="F87" s="76" t="s">
        <v>136</v>
      </c>
      <c r="G87" s="78">
        <v>2024</v>
      </c>
      <c r="H87" s="78">
        <v>2024</v>
      </c>
      <c r="I87" s="78"/>
      <c r="J87" s="48" t="str">
        <f t="shared" si="14"/>
        <v>Multi Year</v>
      </c>
      <c r="K87" s="78" t="s">
        <v>237</v>
      </c>
      <c r="L87" s="78" t="s">
        <v>337</v>
      </c>
      <c r="M87" s="117" t="s">
        <v>83</v>
      </c>
      <c r="N87" s="74"/>
      <c r="O87" s="74"/>
      <c r="P87" s="74"/>
      <c r="Q87" s="74"/>
      <c r="R87" s="74"/>
      <c r="S87" s="50" t="str">
        <f t="shared" si="15"/>
        <v>Under $750,000</v>
      </c>
      <c r="T87" s="164"/>
      <c r="U87" s="164">
        <v>137</v>
      </c>
      <c r="V87" s="368">
        <v>156.9</v>
      </c>
      <c r="W87" s="368"/>
      <c r="X87" s="355"/>
      <c r="Y87" s="355"/>
      <c r="Z87" s="343">
        <f t="shared" si="11"/>
        <v>293.89999999999998</v>
      </c>
      <c r="AA87" s="332">
        <f t="shared" si="16"/>
        <v>293.89999999999998</v>
      </c>
      <c r="AB87" s="83">
        <f t="shared" si="20"/>
        <v>156.9</v>
      </c>
      <c r="AC87" s="56" t="str">
        <f t="shared" si="17"/>
        <v>No</v>
      </c>
      <c r="AD87" s="56">
        <f t="shared" si="12"/>
        <v>7</v>
      </c>
      <c r="AE87" s="56"/>
      <c r="AF87" s="56">
        <f t="shared" si="18"/>
        <v>137</v>
      </c>
      <c r="AG87" s="57">
        <f t="shared" si="19"/>
        <v>7.2000293900000001</v>
      </c>
      <c r="AH87" s="56" t="str">
        <f t="shared" si="13"/>
        <v>Yes</v>
      </c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161"/>
      <c r="AT87" s="161"/>
    </row>
    <row r="88" spans="1:46" s="165" customFormat="1" ht="18" customHeight="1">
      <c r="A88" s="76" t="s">
        <v>66</v>
      </c>
      <c r="B88" s="76" t="s">
        <v>79</v>
      </c>
      <c r="C88" s="76" t="s">
        <v>251</v>
      </c>
      <c r="D88" s="123"/>
      <c r="E88" s="76"/>
      <c r="F88" s="76" t="s">
        <v>136</v>
      </c>
      <c r="G88" s="78">
        <v>2024</v>
      </c>
      <c r="H88" s="78">
        <v>2024</v>
      </c>
      <c r="I88" s="78"/>
      <c r="J88" s="48" t="str">
        <f t="shared" si="14"/>
        <v>Multi Year</v>
      </c>
      <c r="K88" s="78" t="s">
        <v>237</v>
      </c>
      <c r="L88" s="78" t="s">
        <v>338</v>
      </c>
      <c r="M88" s="117" t="s">
        <v>84</v>
      </c>
      <c r="N88" s="74"/>
      <c r="O88" s="74"/>
      <c r="P88" s="74"/>
      <c r="Q88" s="74"/>
      <c r="R88" s="74"/>
      <c r="S88" s="50" t="str">
        <f t="shared" si="15"/>
        <v>Under $750,000</v>
      </c>
      <c r="T88" s="164"/>
      <c r="U88" s="164">
        <v>112.4</v>
      </c>
      <c r="V88" s="368">
        <v>215.8</v>
      </c>
      <c r="W88" s="368"/>
      <c r="X88" s="355"/>
      <c r="Y88" s="355"/>
      <c r="Z88" s="343">
        <f t="shared" si="11"/>
        <v>328.20000000000005</v>
      </c>
      <c r="AA88" s="332">
        <f t="shared" si="16"/>
        <v>328.20000000000005</v>
      </c>
      <c r="AB88" s="83">
        <f t="shared" si="20"/>
        <v>215.8</v>
      </c>
      <c r="AC88" s="56" t="str">
        <f t="shared" si="17"/>
        <v>No</v>
      </c>
      <c r="AD88" s="56">
        <f t="shared" si="12"/>
        <v>7</v>
      </c>
      <c r="AE88" s="56"/>
      <c r="AF88" s="56">
        <f t="shared" si="18"/>
        <v>112.4</v>
      </c>
      <c r="AG88" s="57">
        <f t="shared" si="19"/>
        <v>7.2000328199999997</v>
      </c>
      <c r="AH88" s="56" t="str">
        <f t="shared" si="13"/>
        <v>Yes</v>
      </c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161"/>
      <c r="AT88" s="161"/>
    </row>
    <row r="89" spans="1:46" ht="18" customHeight="1">
      <c r="A89" s="76" t="s">
        <v>66</v>
      </c>
      <c r="B89" s="76" t="s">
        <v>79</v>
      </c>
      <c r="C89" s="76" t="s">
        <v>251</v>
      </c>
      <c r="D89" s="123"/>
      <c r="E89" s="76"/>
      <c r="F89" s="76" t="s">
        <v>164</v>
      </c>
      <c r="G89" s="78">
        <v>2024</v>
      </c>
      <c r="H89" s="78">
        <v>2024</v>
      </c>
      <c r="I89" s="78"/>
      <c r="J89" s="48" t="str">
        <f t="shared" si="14"/>
        <v>Multi Year</v>
      </c>
      <c r="K89" s="78" t="s">
        <v>237</v>
      </c>
      <c r="L89" s="79" t="s">
        <v>339</v>
      </c>
      <c r="M89" s="104" t="s">
        <v>85</v>
      </c>
      <c r="N89" s="74"/>
      <c r="O89" s="74"/>
      <c r="P89" s="74"/>
      <c r="Q89" s="74"/>
      <c r="R89" s="74"/>
      <c r="S89" s="50" t="str">
        <f t="shared" si="15"/>
        <v>Under $750,000</v>
      </c>
      <c r="T89" s="157"/>
      <c r="U89" s="164">
        <v>91.6</v>
      </c>
      <c r="V89" s="164">
        <v>429</v>
      </c>
      <c r="W89" s="80"/>
      <c r="X89" s="81"/>
      <c r="Y89" s="81"/>
      <c r="Z89" s="343">
        <f t="shared" si="11"/>
        <v>520.6</v>
      </c>
      <c r="AA89" s="332">
        <f t="shared" si="16"/>
        <v>520.6</v>
      </c>
      <c r="AB89" s="83">
        <f t="shared" si="20"/>
        <v>429</v>
      </c>
      <c r="AC89" s="56" t="str">
        <f t="shared" si="17"/>
        <v>No</v>
      </c>
      <c r="AD89" s="56">
        <f t="shared" si="12"/>
        <v>7</v>
      </c>
      <c r="AE89" s="56"/>
      <c r="AF89" s="56">
        <f t="shared" si="18"/>
        <v>91.6</v>
      </c>
      <c r="AG89" s="57">
        <f t="shared" si="19"/>
        <v>7.20005206</v>
      </c>
      <c r="AH89" s="56" t="str">
        <f t="shared" si="13"/>
        <v>Yes</v>
      </c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166"/>
      <c r="AT89" s="166"/>
    </row>
    <row r="90" spans="1:46" ht="18" customHeight="1">
      <c r="A90" s="76" t="s">
        <v>66</v>
      </c>
      <c r="B90" s="76" t="s">
        <v>79</v>
      </c>
      <c r="C90" s="76" t="s">
        <v>251</v>
      </c>
      <c r="D90" s="123"/>
      <c r="E90" s="76"/>
      <c r="F90" s="76" t="s">
        <v>151</v>
      </c>
      <c r="G90" s="78">
        <v>2024</v>
      </c>
      <c r="H90" s="78">
        <v>2024</v>
      </c>
      <c r="I90" s="78"/>
      <c r="J90" s="48" t="s">
        <v>340</v>
      </c>
      <c r="K90" s="78" t="s">
        <v>237</v>
      </c>
      <c r="L90" s="79" t="s">
        <v>341</v>
      </c>
      <c r="M90" s="104" t="s">
        <v>342</v>
      </c>
      <c r="N90" s="74"/>
      <c r="O90" s="74"/>
      <c r="P90" s="74"/>
      <c r="Q90" s="74"/>
      <c r="R90" s="74"/>
      <c r="S90" s="50" t="s">
        <v>343</v>
      </c>
      <c r="T90" s="157">
        <v>0</v>
      </c>
      <c r="U90" s="164">
        <v>0</v>
      </c>
      <c r="V90" s="164">
        <v>0</v>
      </c>
      <c r="W90" s="80"/>
      <c r="X90" s="81"/>
      <c r="Y90" s="81"/>
      <c r="Z90" s="343">
        <v>0</v>
      </c>
      <c r="AA90" s="332">
        <v>0</v>
      </c>
      <c r="AB90" s="83">
        <v>0</v>
      </c>
      <c r="AC90" s="56" t="s">
        <v>344</v>
      </c>
      <c r="AD90" s="56">
        <v>7</v>
      </c>
      <c r="AE90" s="56"/>
      <c r="AF90" s="56">
        <v>0</v>
      </c>
      <c r="AG90" s="57">
        <v>7.3007784300000003</v>
      </c>
      <c r="AH90" s="56" t="s">
        <v>344</v>
      </c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166"/>
      <c r="AT90" s="166"/>
    </row>
    <row r="91" spans="1:46" ht="18" customHeight="1">
      <c r="A91" s="76" t="s">
        <v>66</v>
      </c>
      <c r="B91" s="76" t="s">
        <v>79</v>
      </c>
      <c r="C91" s="76" t="s">
        <v>251</v>
      </c>
      <c r="D91" s="77"/>
      <c r="E91" s="77"/>
      <c r="F91" s="76" t="s">
        <v>151</v>
      </c>
      <c r="G91" s="78">
        <v>2024</v>
      </c>
      <c r="H91" s="78">
        <v>2024</v>
      </c>
      <c r="I91" s="49"/>
      <c r="J91" s="48" t="str">
        <f t="shared" si="14"/>
        <v>Multi Year</v>
      </c>
      <c r="K91" s="78" t="s">
        <v>240</v>
      </c>
      <c r="L91" s="79" t="s">
        <v>341</v>
      </c>
      <c r="M91" s="167" t="s">
        <v>345</v>
      </c>
      <c r="N91" s="74"/>
      <c r="O91" s="74"/>
      <c r="P91" s="74"/>
      <c r="Q91" s="74"/>
      <c r="R91" s="74"/>
      <c r="S91" s="50" t="str">
        <f t="shared" si="15"/>
        <v>Over $5 Million</v>
      </c>
      <c r="T91" s="342">
        <v>722.9</v>
      </c>
      <c r="U91" s="342">
        <v>3420.4</v>
      </c>
      <c r="V91" s="342">
        <v>3643</v>
      </c>
      <c r="W91" s="342"/>
      <c r="X91" s="81"/>
      <c r="Y91" s="81"/>
      <c r="Z91" s="343">
        <f t="shared" si="11"/>
        <v>7063.4</v>
      </c>
      <c r="AA91" s="332">
        <f t="shared" si="16"/>
        <v>7786.3</v>
      </c>
      <c r="AB91" s="83">
        <f t="shared" si="20"/>
        <v>3643</v>
      </c>
      <c r="AC91" s="56" t="str">
        <f t="shared" si="17"/>
        <v>Yes</v>
      </c>
      <c r="AD91" s="56">
        <f t="shared" ref="AD91:AD154" si="21">IF(G91=MIN($G$4:$G$1048576),10,IF(G91=MIN($G$4:$G$1048576)+1,9,IF(G91=MIN($G$4:$G$1048576)+2,8,IF(G91=MIN($G$4:$G$1048576)+3,7,IF(G91=MIN($G$4:$G$1048576)+4,6,IF(G91=MIN($G$4:$G$1048576)+5,5,IF(G91=MIN($G$4:$G$1048576)+6,4,IF(G91=MIN($G$4:$G$1048576)+7,3,IF(G91=MIN($G$4:$G$1048576)+8,2,IF(G91=MIN($G$4:$G$1048576)+9,1,0))))))))))</f>
        <v>7</v>
      </c>
      <c r="AE91" s="56"/>
      <c r="AF91" s="56">
        <f t="shared" si="18"/>
        <v>722.9</v>
      </c>
      <c r="AG91" s="57">
        <f t="shared" si="19"/>
        <v>7.3007786299999999</v>
      </c>
      <c r="AH91" s="56" t="str">
        <f t="shared" si="13"/>
        <v>Yes</v>
      </c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166"/>
      <c r="AT91" s="166"/>
    </row>
    <row r="92" spans="1:46" s="165" customFormat="1" ht="18" hidden="1" customHeight="1">
      <c r="A92" s="76" t="s">
        <v>66</v>
      </c>
      <c r="B92" s="76" t="s">
        <v>67</v>
      </c>
      <c r="C92" s="76" t="s">
        <v>258</v>
      </c>
      <c r="D92" s="76" t="s">
        <v>261</v>
      </c>
      <c r="E92" s="76"/>
      <c r="F92" s="76" t="s">
        <v>136</v>
      </c>
      <c r="G92" s="78">
        <v>2024</v>
      </c>
      <c r="H92" s="78"/>
      <c r="I92" s="78">
        <v>2024</v>
      </c>
      <c r="J92" s="48" t="str">
        <f t="shared" si="14"/>
        <v>Single Year</v>
      </c>
      <c r="K92" s="78" t="s">
        <v>237</v>
      </c>
      <c r="L92" s="153" t="s">
        <v>346</v>
      </c>
      <c r="M92" s="117" t="s">
        <v>68</v>
      </c>
      <c r="N92" s="74"/>
      <c r="O92" s="74"/>
      <c r="P92" s="74"/>
      <c r="Q92" s="74"/>
      <c r="R92" s="74"/>
      <c r="S92" s="50" t="str">
        <f t="shared" si="15"/>
        <v>Under $750,000</v>
      </c>
      <c r="T92" s="164"/>
      <c r="U92" s="156">
        <v>158.5</v>
      </c>
      <c r="V92" s="80"/>
      <c r="W92" s="168"/>
      <c r="X92" s="122"/>
      <c r="Y92" s="122"/>
      <c r="Z92" s="82">
        <f t="shared" si="11"/>
        <v>158.5</v>
      </c>
      <c r="AA92" s="54">
        <f t="shared" si="16"/>
        <v>158.5</v>
      </c>
      <c r="AB92" s="83">
        <f t="shared" si="20"/>
        <v>0</v>
      </c>
      <c r="AC92" s="56" t="str">
        <f t="shared" si="17"/>
        <v>No</v>
      </c>
      <c r="AD92" s="56">
        <f t="shared" si="21"/>
        <v>7</v>
      </c>
      <c r="AE92" s="56"/>
      <c r="AF92" s="56">
        <f t="shared" si="18"/>
        <v>158.5</v>
      </c>
      <c r="AG92" s="57">
        <f t="shared" si="19"/>
        <v>7.1000158500000001</v>
      </c>
      <c r="AH92" s="56" t="str">
        <f t="shared" si="13"/>
        <v>Yes</v>
      </c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166"/>
      <c r="AT92" s="166"/>
    </row>
    <row r="93" spans="1:46" ht="18" hidden="1" customHeight="1">
      <c r="A93" s="76" t="s">
        <v>66</v>
      </c>
      <c r="B93" s="76" t="s">
        <v>67</v>
      </c>
      <c r="C93" s="76" t="s">
        <v>258</v>
      </c>
      <c r="D93" s="76" t="s">
        <v>261</v>
      </c>
      <c r="E93" s="76"/>
      <c r="F93" s="76" t="s">
        <v>136</v>
      </c>
      <c r="G93" s="78">
        <v>2024</v>
      </c>
      <c r="H93" s="78"/>
      <c r="I93" s="78">
        <v>2024</v>
      </c>
      <c r="J93" s="48" t="str">
        <f t="shared" si="14"/>
        <v>Single Year</v>
      </c>
      <c r="K93" s="78" t="s">
        <v>237</v>
      </c>
      <c r="L93" s="153" t="s">
        <v>347</v>
      </c>
      <c r="M93" s="167" t="s">
        <v>106</v>
      </c>
      <c r="N93" s="74"/>
      <c r="O93" s="74"/>
      <c r="P93" s="74"/>
      <c r="Q93" s="74"/>
      <c r="R93" s="74"/>
      <c r="S93" s="50" t="str">
        <f t="shared" si="15"/>
        <v>$1 Million to $5 Million</v>
      </c>
      <c r="T93" s="155"/>
      <c r="U93" s="156">
        <v>3765.2</v>
      </c>
      <c r="V93" s="169"/>
      <c r="W93" s="169"/>
      <c r="X93" s="122"/>
      <c r="Y93" s="122"/>
      <c r="Z93" s="82">
        <f t="shared" si="11"/>
        <v>3765.2</v>
      </c>
      <c r="AA93" s="54">
        <f t="shared" si="16"/>
        <v>3765.2</v>
      </c>
      <c r="AB93" s="83">
        <f t="shared" ref="AB93:AB104" si="22">SUM(V93:Y93)</f>
        <v>0</v>
      </c>
      <c r="AC93" s="56" t="str">
        <f t="shared" si="17"/>
        <v>Yes</v>
      </c>
      <c r="AD93" s="56">
        <f t="shared" si="21"/>
        <v>7</v>
      </c>
      <c r="AE93" s="56"/>
      <c r="AF93" s="56">
        <f t="shared" si="18"/>
        <v>3765.2</v>
      </c>
      <c r="AG93" s="57">
        <f t="shared" si="19"/>
        <v>7.1003765200000002</v>
      </c>
      <c r="AH93" s="56" t="str">
        <f t="shared" si="13"/>
        <v>Yes</v>
      </c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90"/>
      <c r="AT93" s="90"/>
    </row>
    <row r="94" spans="1:46" s="165" customFormat="1" ht="18" hidden="1" customHeight="1">
      <c r="A94" s="76" t="s">
        <v>66</v>
      </c>
      <c r="B94" s="76" t="s">
        <v>70</v>
      </c>
      <c r="C94" s="76" t="s">
        <v>258</v>
      </c>
      <c r="D94" s="76" t="s">
        <v>261</v>
      </c>
      <c r="E94" s="76"/>
      <c r="F94" s="76" t="s">
        <v>348</v>
      </c>
      <c r="G94" s="78">
        <v>2024</v>
      </c>
      <c r="H94" s="78"/>
      <c r="I94" s="78">
        <v>2024</v>
      </c>
      <c r="J94" s="48" t="str">
        <f t="shared" si="14"/>
        <v>Single Year</v>
      </c>
      <c r="K94" s="78" t="s">
        <v>237</v>
      </c>
      <c r="L94" s="153" t="s">
        <v>349</v>
      </c>
      <c r="M94" s="167" t="s">
        <v>108</v>
      </c>
      <c r="N94" s="74"/>
      <c r="O94" s="74"/>
      <c r="P94" s="74"/>
      <c r="Q94" s="74"/>
      <c r="R94" s="74"/>
      <c r="S94" s="50" t="str">
        <f t="shared" si="15"/>
        <v>$1 Million to $5 Million</v>
      </c>
      <c r="T94" s="155"/>
      <c r="U94" s="170">
        <v>4272</v>
      </c>
      <c r="V94" s="171"/>
      <c r="W94" s="171"/>
      <c r="X94" s="122"/>
      <c r="Y94" s="122"/>
      <c r="Z94" s="82">
        <f t="shared" si="11"/>
        <v>4272</v>
      </c>
      <c r="AA94" s="54">
        <f t="shared" si="16"/>
        <v>4272</v>
      </c>
      <c r="AB94" s="83">
        <f t="shared" si="22"/>
        <v>0</v>
      </c>
      <c r="AC94" s="56" t="str">
        <f t="shared" si="17"/>
        <v>Yes</v>
      </c>
      <c r="AD94" s="56">
        <f t="shared" si="21"/>
        <v>7</v>
      </c>
      <c r="AE94" s="56"/>
      <c r="AF94" s="56">
        <f t="shared" si="18"/>
        <v>4272</v>
      </c>
      <c r="AG94" s="57">
        <f t="shared" si="19"/>
        <v>7.1004272000000004</v>
      </c>
      <c r="AH94" s="56" t="str">
        <f t="shared" si="13"/>
        <v>Yes</v>
      </c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161"/>
      <c r="AT94" s="161"/>
    </row>
    <row r="95" spans="1:46" s="165" customFormat="1" ht="18" hidden="1" customHeight="1">
      <c r="A95" s="76" t="s">
        <v>66</v>
      </c>
      <c r="B95" s="76" t="s">
        <v>70</v>
      </c>
      <c r="C95" s="76" t="s">
        <v>258</v>
      </c>
      <c r="D95" s="76" t="s">
        <v>261</v>
      </c>
      <c r="E95" s="76"/>
      <c r="F95" s="76" t="s">
        <v>136</v>
      </c>
      <c r="G95" s="78">
        <v>2024</v>
      </c>
      <c r="H95" s="78"/>
      <c r="I95" s="78">
        <v>2024</v>
      </c>
      <c r="J95" s="48" t="str">
        <f t="shared" si="14"/>
        <v>Single Year</v>
      </c>
      <c r="K95" s="78" t="s">
        <v>237</v>
      </c>
      <c r="L95" s="153" t="s">
        <v>350</v>
      </c>
      <c r="M95" s="167" t="s">
        <v>107</v>
      </c>
      <c r="N95" s="74"/>
      <c r="O95" s="74"/>
      <c r="P95" s="74"/>
      <c r="Q95" s="74"/>
      <c r="R95" s="74"/>
      <c r="S95" s="50" t="str">
        <f t="shared" si="15"/>
        <v>$1 Million to $5 Million</v>
      </c>
      <c r="T95" s="155"/>
      <c r="U95" s="170">
        <v>4345.3999999999996</v>
      </c>
      <c r="V95" s="171"/>
      <c r="W95" s="171"/>
      <c r="X95" s="122"/>
      <c r="Y95" s="122"/>
      <c r="Z95" s="82">
        <f t="shared" si="11"/>
        <v>4345.3999999999996</v>
      </c>
      <c r="AA95" s="54">
        <f t="shared" si="16"/>
        <v>4345.3999999999996</v>
      </c>
      <c r="AB95" s="83">
        <f t="shared" si="22"/>
        <v>0</v>
      </c>
      <c r="AC95" s="56" t="str">
        <f t="shared" si="17"/>
        <v>Yes</v>
      </c>
      <c r="AD95" s="56">
        <f t="shared" si="21"/>
        <v>7</v>
      </c>
      <c r="AE95" s="56"/>
      <c r="AF95" s="56">
        <f t="shared" si="18"/>
        <v>4345.3999999999996</v>
      </c>
      <c r="AG95" s="57">
        <f t="shared" si="19"/>
        <v>7.1004345400000002</v>
      </c>
      <c r="AH95" s="56" t="str">
        <f t="shared" si="13"/>
        <v>Yes</v>
      </c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161"/>
      <c r="AT95" s="161"/>
    </row>
    <row r="96" spans="1:46" ht="18" customHeight="1">
      <c r="A96" s="76" t="s">
        <v>66</v>
      </c>
      <c r="B96" s="76" t="s">
        <v>70</v>
      </c>
      <c r="C96" s="76" t="s">
        <v>258</v>
      </c>
      <c r="D96" s="76" t="s">
        <v>261</v>
      </c>
      <c r="E96" s="76"/>
      <c r="F96" s="76" t="s">
        <v>151</v>
      </c>
      <c r="G96" s="78">
        <v>2024</v>
      </c>
      <c r="H96" s="78">
        <v>2024</v>
      </c>
      <c r="I96" s="78"/>
      <c r="J96" s="48" t="str">
        <f t="shared" si="14"/>
        <v>Multi Year</v>
      </c>
      <c r="K96" s="78" t="s">
        <v>237</v>
      </c>
      <c r="L96" s="79" t="s">
        <v>351</v>
      </c>
      <c r="M96" s="117" t="s">
        <v>109</v>
      </c>
      <c r="N96" s="74"/>
      <c r="O96" s="74"/>
      <c r="P96" s="74"/>
      <c r="Q96" s="74"/>
      <c r="R96" s="74"/>
      <c r="S96" s="50" t="str">
        <f t="shared" si="15"/>
        <v>$1 Million to $5 Million</v>
      </c>
      <c r="T96" s="368"/>
      <c r="U96" s="164">
        <v>1064.3</v>
      </c>
      <c r="V96" s="164">
        <v>2227.4</v>
      </c>
      <c r="W96" s="368"/>
      <c r="X96" s="355"/>
      <c r="Y96" s="355"/>
      <c r="Z96" s="343">
        <f t="shared" si="11"/>
        <v>3291.7</v>
      </c>
      <c r="AA96" s="332">
        <f t="shared" si="16"/>
        <v>3291.7</v>
      </c>
      <c r="AB96" s="83">
        <f t="shared" si="22"/>
        <v>2227.4</v>
      </c>
      <c r="AC96" s="56" t="str">
        <f t="shared" si="17"/>
        <v>Yes</v>
      </c>
      <c r="AD96" s="56">
        <f t="shared" si="21"/>
        <v>7</v>
      </c>
      <c r="AE96" s="56"/>
      <c r="AF96" s="56">
        <f t="shared" si="18"/>
        <v>1064.3</v>
      </c>
      <c r="AG96" s="57">
        <f t="shared" si="19"/>
        <v>7.2003291699999998</v>
      </c>
      <c r="AH96" s="56" t="str">
        <f t="shared" si="13"/>
        <v>Yes</v>
      </c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161"/>
      <c r="AT96" s="161"/>
    </row>
    <row r="97" spans="1:46" ht="18" customHeight="1">
      <c r="A97" s="76" t="s">
        <v>66</v>
      </c>
      <c r="B97" s="76" t="s">
        <v>70</v>
      </c>
      <c r="C97" s="76" t="s">
        <v>258</v>
      </c>
      <c r="D97" s="76" t="s">
        <v>261</v>
      </c>
      <c r="E97" s="77"/>
      <c r="F97" s="77" t="s">
        <v>136</v>
      </c>
      <c r="G97" s="78">
        <v>2024</v>
      </c>
      <c r="H97" s="78">
        <v>2024</v>
      </c>
      <c r="I97" s="78"/>
      <c r="J97" s="48" t="str">
        <f t="shared" si="14"/>
        <v>Multi Year</v>
      </c>
      <c r="K97" s="78" t="s">
        <v>237</v>
      </c>
      <c r="L97" s="79" t="s">
        <v>352</v>
      </c>
      <c r="M97" s="104" t="s">
        <v>110</v>
      </c>
      <c r="N97" s="74"/>
      <c r="O97" s="74"/>
      <c r="P97" s="74"/>
      <c r="Q97" s="74"/>
      <c r="R97" s="99"/>
      <c r="S97" s="50" t="str">
        <f t="shared" si="15"/>
        <v>$1 Million to $5 Million</v>
      </c>
      <c r="T97" s="157"/>
      <c r="U97" s="164">
        <v>1287.3</v>
      </c>
      <c r="V97" s="164">
        <v>1245.0999999999999</v>
      </c>
      <c r="W97" s="80"/>
      <c r="X97" s="81"/>
      <c r="Y97" s="81"/>
      <c r="Z97" s="343">
        <f t="shared" si="11"/>
        <v>2532.3999999999996</v>
      </c>
      <c r="AA97" s="332">
        <f t="shared" si="16"/>
        <v>2532.3999999999996</v>
      </c>
      <c r="AB97" s="83">
        <f t="shared" si="22"/>
        <v>1245.0999999999999</v>
      </c>
      <c r="AC97" s="56" t="str">
        <f t="shared" si="17"/>
        <v>Yes</v>
      </c>
      <c r="AD97" s="56">
        <f t="shared" si="21"/>
        <v>7</v>
      </c>
      <c r="AE97" s="56"/>
      <c r="AF97" s="56">
        <f t="shared" si="18"/>
        <v>1287.3</v>
      </c>
      <c r="AG97" s="57">
        <f t="shared" si="19"/>
        <v>7.2002532400000003</v>
      </c>
      <c r="AH97" s="56" t="str">
        <f t="shared" si="13"/>
        <v>Yes</v>
      </c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161"/>
      <c r="AT97" s="161"/>
    </row>
    <row r="98" spans="1:46" ht="18" customHeight="1">
      <c r="A98" s="123" t="s">
        <v>66</v>
      </c>
      <c r="B98" s="123" t="s">
        <v>70</v>
      </c>
      <c r="C98" s="123" t="s">
        <v>251</v>
      </c>
      <c r="D98" s="147"/>
      <c r="E98" s="147"/>
      <c r="F98" s="147" t="s">
        <v>136</v>
      </c>
      <c r="G98" s="110">
        <v>2024</v>
      </c>
      <c r="H98" s="110">
        <v>2024</v>
      </c>
      <c r="I98" s="110"/>
      <c r="J98" s="48" t="str">
        <f t="shared" si="14"/>
        <v>Multi Year</v>
      </c>
      <c r="K98" s="110" t="s">
        <v>237</v>
      </c>
      <c r="L98" s="100" t="s">
        <v>353</v>
      </c>
      <c r="M98" s="148" t="s">
        <v>71</v>
      </c>
      <c r="N98" s="99"/>
      <c r="O98" s="99"/>
      <c r="P98" s="99"/>
      <c r="Q98" s="99"/>
      <c r="R98" s="74"/>
      <c r="S98" s="50" t="str">
        <f t="shared" si="15"/>
        <v>Under $750,000</v>
      </c>
      <c r="T98" s="373"/>
      <c r="U98" s="114">
        <v>93.2</v>
      </c>
      <c r="V98" s="114">
        <v>331.5</v>
      </c>
      <c r="W98" s="101"/>
      <c r="X98" s="102"/>
      <c r="Y98" s="102"/>
      <c r="Z98" s="343">
        <f t="shared" si="11"/>
        <v>424.7</v>
      </c>
      <c r="AA98" s="332">
        <f t="shared" si="16"/>
        <v>424.7</v>
      </c>
      <c r="AB98" s="83">
        <f t="shared" si="22"/>
        <v>331.5</v>
      </c>
      <c r="AC98" s="56" t="str">
        <f t="shared" si="17"/>
        <v>No</v>
      </c>
      <c r="AD98" s="56">
        <f t="shared" si="21"/>
        <v>7</v>
      </c>
      <c r="AE98" s="56"/>
      <c r="AF98" s="56">
        <f t="shared" si="18"/>
        <v>93.2</v>
      </c>
      <c r="AG98" s="57">
        <f t="shared" si="19"/>
        <v>7.2000424699999996</v>
      </c>
      <c r="AH98" s="56" t="str">
        <f t="shared" si="13"/>
        <v>Yes</v>
      </c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161"/>
      <c r="AT98" s="161"/>
    </row>
    <row r="99" spans="1:46" s="165" customFormat="1" ht="18" customHeight="1">
      <c r="A99" s="76" t="s">
        <v>66</v>
      </c>
      <c r="B99" s="76" t="s">
        <v>70</v>
      </c>
      <c r="C99" s="76" t="s">
        <v>251</v>
      </c>
      <c r="D99" s="76"/>
      <c r="E99" s="76"/>
      <c r="F99" s="76" t="s">
        <v>139</v>
      </c>
      <c r="G99" s="78">
        <v>2024</v>
      </c>
      <c r="H99" s="78">
        <v>2024</v>
      </c>
      <c r="I99" s="78"/>
      <c r="J99" s="48" t="str">
        <f t="shared" si="14"/>
        <v>Multi Year</v>
      </c>
      <c r="K99" s="78" t="s">
        <v>240</v>
      </c>
      <c r="L99" s="79" t="s">
        <v>354</v>
      </c>
      <c r="M99" s="117" t="s">
        <v>186</v>
      </c>
      <c r="N99" s="74"/>
      <c r="O99" s="74"/>
      <c r="P99" s="74"/>
      <c r="Q99" s="74"/>
      <c r="R99" s="74"/>
      <c r="S99" s="50" t="str">
        <f t="shared" si="15"/>
        <v>Under $750,000</v>
      </c>
      <c r="T99" s="374"/>
      <c r="U99" s="164">
        <v>37.9</v>
      </c>
      <c r="V99" s="151">
        <v>191.3</v>
      </c>
      <c r="W99" s="374"/>
      <c r="X99" s="355"/>
      <c r="Y99" s="355"/>
      <c r="Z99" s="343">
        <f t="shared" si="11"/>
        <v>229.20000000000002</v>
      </c>
      <c r="AA99" s="332">
        <f t="shared" si="16"/>
        <v>229.20000000000002</v>
      </c>
      <c r="AB99" s="83">
        <f t="shared" si="22"/>
        <v>191.3</v>
      </c>
      <c r="AC99" s="56" t="str">
        <f t="shared" si="17"/>
        <v>No</v>
      </c>
      <c r="AD99" s="56">
        <f t="shared" si="21"/>
        <v>7</v>
      </c>
      <c r="AE99" s="56"/>
      <c r="AF99" s="56">
        <f t="shared" si="18"/>
        <v>37.9</v>
      </c>
      <c r="AG99" s="57">
        <f t="shared" si="19"/>
        <v>7.2000229200000003</v>
      </c>
      <c r="AH99" s="56" t="str">
        <f t="shared" si="13"/>
        <v>Yes</v>
      </c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161"/>
      <c r="AT99" s="161"/>
    </row>
    <row r="100" spans="1:46" ht="18" customHeight="1">
      <c r="A100" s="76" t="s">
        <v>66</v>
      </c>
      <c r="B100" s="76" t="s">
        <v>10</v>
      </c>
      <c r="C100" s="76" t="s">
        <v>258</v>
      </c>
      <c r="D100" s="123" t="s">
        <v>284</v>
      </c>
      <c r="E100" s="76"/>
      <c r="F100" s="76" t="s">
        <v>136</v>
      </c>
      <c r="G100" s="78">
        <v>2024</v>
      </c>
      <c r="H100" s="78">
        <v>2024</v>
      </c>
      <c r="I100" s="78"/>
      <c r="J100" s="48" t="str">
        <f t="shared" si="14"/>
        <v>Multi Year</v>
      </c>
      <c r="K100" s="78" t="s">
        <v>237</v>
      </c>
      <c r="L100" s="79" t="s">
        <v>355</v>
      </c>
      <c r="M100" s="117" t="s">
        <v>356</v>
      </c>
      <c r="N100" s="74"/>
      <c r="O100" s="74"/>
      <c r="P100" s="74"/>
      <c r="Q100" s="74"/>
      <c r="R100" s="74"/>
      <c r="S100" s="50" t="str">
        <f t="shared" si="15"/>
        <v>$1 Million to $5 Million</v>
      </c>
      <c r="T100" s="368"/>
      <c r="U100" s="164">
        <v>299.10000000000002</v>
      </c>
      <c r="V100" s="164">
        <v>232.2</v>
      </c>
      <c r="W100" s="363">
        <v>2363.3000000000002</v>
      </c>
      <c r="X100" s="355"/>
      <c r="Y100" s="355"/>
      <c r="Z100" s="343">
        <f t="shared" si="11"/>
        <v>2894.6000000000004</v>
      </c>
      <c r="AA100" s="332">
        <f t="shared" si="16"/>
        <v>2894.6000000000004</v>
      </c>
      <c r="AB100" s="83">
        <f t="shared" si="22"/>
        <v>2595.5</v>
      </c>
      <c r="AC100" s="56" t="str">
        <f t="shared" si="17"/>
        <v>Yes</v>
      </c>
      <c r="AD100" s="56">
        <f t="shared" si="21"/>
        <v>7</v>
      </c>
      <c r="AE100" s="56"/>
      <c r="AF100" s="56">
        <f t="shared" si="18"/>
        <v>299.10000000000002</v>
      </c>
      <c r="AG100" s="57">
        <f t="shared" si="19"/>
        <v>7.3002894600000001</v>
      </c>
      <c r="AH100" s="56" t="str">
        <f t="shared" si="13"/>
        <v>Yes</v>
      </c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161"/>
      <c r="AT100" s="161"/>
    </row>
    <row r="101" spans="1:46" s="165" customFormat="1" ht="18" customHeight="1">
      <c r="A101" s="76" t="s">
        <v>66</v>
      </c>
      <c r="B101" s="76" t="s">
        <v>10</v>
      </c>
      <c r="C101" s="76" t="s">
        <v>258</v>
      </c>
      <c r="D101" s="76" t="s">
        <v>284</v>
      </c>
      <c r="E101" s="76"/>
      <c r="F101" s="76" t="s">
        <v>136</v>
      </c>
      <c r="G101" s="78">
        <v>2024</v>
      </c>
      <c r="H101" s="78">
        <v>2024</v>
      </c>
      <c r="I101" s="78"/>
      <c r="J101" s="48" t="str">
        <f t="shared" si="14"/>
        <v>Multi Year</v>
      </c>
      <c r="K101" s="78" t="s">
        <v>237</v>
      </c>
      <c r="L101" s="79" t="s">
        <v>357</v>
      </c>
      <c r="M101" s="117" t="s">
        <v>358</v>
      </c>
      <c r="N101" s="74"/>
      <c r="O101" s="74"/>
      <c r="P101" s="74"/>
      <c r="Q101" s="74"/>
      <c r="R101" s="172"/>
      <c r="S101" s="50" t="str">
        <f t="shared" si="15"/>
        <v>$1 Million to $5 Million</v>
      </c>
      <c r="T101" s="368"/>
      <c r="U101" s="164">
        <v>236.7</v>
      </c>
      <c r="V101" s="164">
        <v>245.8</v>
      </c>
      <c r="W101" s="363">
        <v>1539</v>
      </c>
      <c r="X101" s="355"/>
      <c r="Y101" s="355"/>
      <c r="Z101" s="343">
        <f t="shared" si="11"/>
        <v>2021.5</v>
      </c>
      <c r="AA101" s="332">
        <f t="shared" si="16"/>
        <v>2021.5</v>
      </c>
      <c r="AB101" s="83">
        <f t="shared" si="22"/>
        <v>1784.8</v>
      </c>
      <c r="AC101" s="56" t="str">
        <f t="shared" si="17"/>
        <v>Yes</v>
      </c>
      <c r="AD101" s="56">
        <f t="shared" si="21"/>
        <v>7</v>
      </c>
      <c r="AE101" s="56"/>
      <c r="AF101" s="56">
        <f t="shared" si="18"/>
        <v>236.7</v>
      </c>
      <c r="AG101" s="57">
        <f t="shared" si="19"/>
        <v>7.3002021499999996</v>
      </c>
      <c r="AH101" s="56" t="str">
        <f t="shared" si="13"/>
        <v>Yes</v>
      </c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93"/>
      <c r="AT101" s="93"/>
    </row>
    <row r="102" spans="1:46" s="165" customFormat="1" ht="18" customHeight="1">
      <c r="A102" s="108" t="s">
        <v>66</v>
      </c>
      <c r="B102" s="108" t="s">
        <v>10</v>
      </c>
      <c r="C102" s="173" t="s">
        <v>258</v>
      </c>
      <c r="D102" s="108" t="s">
        <v>259</v>
      </c>
      <c r="E102" s="108"/>
      <c r="F102" s="108" t="s">
        <v>136</v>
      </c>
      <c r="G102" s="109">
        <v>2024</v>
      </c>
      <c r="H102" s="109">
        <v>2024</v>
      </c>
      <c r="I102" s="109"/>
      <c r="J102" s="48" t="str">
        <f t="shared" si="14"/>
        <v>Multi Year</v>
      </c>
      <c r="K102" s="109" t="s">
        <v>237</v>
      </c>
      <c r="L102" s="174"/>
      <c r="M102" s="375" t="s">
        <v>359</v>
      </c>
      <c r="N102" s="172"/>
      <c r="O102" s="172"/>
      <c r="P102" s="172"/>
      <c r="Q102" s="172"/>
      <c r="R102" s="74"/>
      <c r="S102" s="50" t="str">
        <f t="shared" si="15"/>
        <v>$1 Million to $5 Million</v>
      </c>
      <c r="T102" s="376"/>
      <c r="U102" s="176">
        <v>535.79999999999995</v>
      </c>
      <c r="V102" s="176">
        <v>478</v>
      </c>
      <c r="W102" s="176">
        <v>3902.3</v>
      </c>
      <c r="X102" s="377"/>
      <c r="Y102" s="377"/>
      <c r="Z102" s="276">
        <f t="shared" si="11"/>
        <v>4916.1000000000004</v>
      </c>
      <c r="AA102" s="332">
        <f t="shared" si="16"/>
        <v>4916.1000000000004</v>
      </c>
      <c r="AB102" s="55">
        <f t="shared" si="22"/>
        <v>4380.3</v>
      </c>
      <c r="AC102" s="56" t="str">
        <f t="shared" si="17"/>
        <v>Yes</v>
      </c>
      <c r="AD102" s="56">
        <f t="shared" si="21"/>
        <v>7</v>
      </c>
      <c r="AE102" s="56"/>
      <c r="AF102" s="56">
        <f t="shared" si="18"/>
        <v>535.79999999999995</v>
      </c>
      <c r="AG102" s="57">
        <f t="shared" si="19"/>
        <v>7.3004916099999999</v>
      </c>
      <c r="AH102" s="56" t="str">
        <f t="shared" si="13"/>
        <v>Yes</v>
      </c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161"/>
      <c r="AT102" s="161"/>
    </row>
    <row r="103" spans="1:46" ht="18" hidden="1" customHeight="1">
      <c r="A103" s="76" t="s">
        <v>66</v>
      </c>
      <c r="B103" s="76" t="s">
        <v>10</v>
      </c>
      <c r="C103" s="76" t="s">
        <v>258</v>
      </c>
      <c r="D103" s="123" t="s">
        <v>261</v>
      </c>
      <c r="E103" s="76"/>
      <c r="F103" s="76" t="s">
        <v>136</v>
      </c>
      <c r="G103" s="78">
        <v>2024</v>
      </c>
      <c r="H103" s="78"/>
      <c r="I103" s="78">
        <v>2024</v>
      </c>
      <c r="J103" s="48" t="str">
        <f t="shared" si="14"/>
        <v>Single Year</v>
      </c>
      <c r="K103" s="78" t="s">
        <v>237</v>
      </c>
      <c r="L103" s="153" t="s">
        <v>360</v>
      </c>
      <c r="M103" s="167" t="s">
        <v>120</v>
      </c>
      <c r="N103" s="74"/>
      <c r="O103" s="74"/>
      <c r="P103" s="74"/>
      <c r="Q103" s="74"/>
      <c r="R103" s="74"/>
      <c r="S103" s="50" t="str">
        <f t="shared" si="15"/>
        <v>$750,000 to $1 Million</v>
      </c>
      <c r="T103" s="155"/>
      <c r="U103" s="156">
        <v>829.2</v>
      </c>
      <c r="V103" s="164"/>
      <c r="W103" s="143"/>
      <c r="X103" s="122"/>
      <c r="Y103" s="122"/>
      <c r="Z103" s="82">
        <f t="shared" si="11"/>
        <v>829.2</v>
      </c>
      <c r="AA103" s="54">
        <f t="shared" si="16"/>
        <v>829.2</v>
      </c>
      <c r="AB103" s="83">
        <f t="shared" si="22"/>
        <v>0</v>
      </c>
      <c r="AC103" s="56" t="str">
        <f t="shared" si="17"/>
        <v>Yes</v>
      </c>
      <c r="AD103" s="56">
        <f t="shared" si="21"/>
        <v>7</v>
      </c>
      <c r="AE103" s="56"/>
      <c r="AF103" s="56">
        <f t="shared" si="18"/>
        <v>829.2</v>
      </c>
      <c r="AG103" s="57">
        <f t="shared" si="19"/>
        <v>7.1000829200000002</v>
      </c>
      <c r="AH103" s="56" t="str">
        <f t="shared" si="13"/>
        <v>Yes</v>
      </c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92"/>
      <c r="AT103" s="92"/>
    </row>
    <row r="104" spans="1:46" s="165" customFormat="1" ht="18" hidden="1" customHeight="1">
      <c r="A104" s="76" t="s">
        <v>66</v>
      </c>
      <c r="B104" s="76" t="s">
        <v>10</v>
      </c>
      <c r="C104" s="76" t="s">
        <v>258</v>
      </c>
      <c r="D104" s="123" t="s">
        <v>261</v>
      </c>
      <c r="E104" s="76"/>
      <c r="F104" s="76" t="s">
        <v>136</v>
      </c>
      <c r="G104" s="78">
        <v>2024</v>
      </c>
      <c r="H104" s="78"/>
      <c r="I104" s="78">
        <v>2024</v>
      </c>
      <c r="J104" s="48" t="str">
        <f t="shared" si="14"/>
        <v>Single Year</v>
      </c>
      <c r="K104" s="78" t="s">
        <v>237</v>
      </c>
      <c r="L104" s="153" t="s">
        <v>361</v>
      </c>
      <c r="M104" s="117" t="s">
        <v>87</v>
      </c>
      <c r="N104" s="74"/>
      <c r="O104" s="74"/>
      <c r="P104" s="74"/>
      <c r="Q104" s="74"/>
      <c r="R104" s="99"/>
      <c r="S104" s="50" t="str">
        <f t="shared" si="15"/>
        <v>Under $750,000</v>
      </c>
      <c r="T104" s="157"/>
      <c r="U104" s="156">
        <v>488.3</v>
      </c>
      <c r="V104" s="80"/>
      <c r="W104" s="157"/>
      <c r="X104" s="122"/>
      <c r="Y104" s="122"/>
      <c r="Z104" s="82">
        <f t="shared" si="11"/>
        <v>488.3</v>
      </c>
      <c r="AA104" s="54">
        <f t="shared" si="16"/>
        <v>488.3</v>
      </c>
      <c r="AB104" s="83">
        <f t="shared" si="22"/>
        <v>0</v>
      </c>
      <c r="AC104" s="56" t="str">
        <f t="shared" si="17"/>
        <v>No</v>
      </c>
      <c r="AD104" s="56">
        <f t="shared" si="21"/>
        <v>7</v>
      </c>
      <c r="AE104" s="56"/>
      <c r="AF104" s="56">
        <f t="shared" si="18"/>
        <v>488.3</v>
      </c>
      <c r="AG104" s="57">
        <f t="shared" si="19"/>
        <v>7.1000488300000004</v>
      </c>
      <c r="AH104" s="56" t="str">
        <f t="shared" si="13"/>
        <v>Yes</v>
      </c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92"/>
      <c r="AT104" s="92"/>
    </row>
    <row r="105" spans="1:46" s="165" customFormat="1" ht="18" customHeight="1">
      <c r="A105" s="123" t="s">
        <v>66</v>
      </c>
      <c r="B105" s="123" t="s">
        <v>10</v>
      </c>
      <c r="C105" s="76" t="s">
        <v>251</v>
      </c>
      <c r="D105" s="123"/>
      <c r="E105" s="123"/>
      <c r="F105" s="123" t="s">
        <v>145</v>
      </c>
      <c r="G105" s="110">
        <v>2024</v>
      </c>
      <c r="H105" s="110">
        <v>2024</v>
      </c>
      <c r="I105" s="110"/>
      <c r="J105" s="48" t="str">
        <f t="shared" si="14"/>
        <v>Multi Year</v>
      </c>
      <c r="K105" s="110" t="s">
        <v>237</v>
      </c>
      <c r="L105" s="100" t="s">
        <v>362</v>
      </c>
      <c r="M105" s="140" t="s">
        <v>121</v>
      </c>
      <c r="N105" s="99"/>
      <c r="O105" s="99"/>
      <c r="P105" s="99"/>
      <c r="Q105" s="99"/>
      <c r="R105" s="74"/>
      <c r="S105" s="50" t="str">
        <f t="shared" si="15"/>
        <v>$1 Million to $5 Million</v>
      </c>
      <c r="T105" s="114"/>
      <c r="U105" s="114">
        <v>130.9</v>
      </c>
      <c r="V105" s="114">
        <v>1420.2</v>
      </c>
      <c r="W105" s="177"/>
      <c r="X105" s="359"/>
      <c r="Y105" s="359"/>
      <c r="Z105" s="343">
        <f t="shared" si="11"/>
        <v>1551.1000000000001</v>
      </c>
      <c r="AA105" s="332">
        <f t="shared" si="16"/>
        <v>1551.1000000000001</v>
      </c>
      <c r="AB105" s="83">
        <f t="shared" ref="AB105:AB138" si="23">SUM(V105:Y105)</f>
        <v>1420.2</v>
      </c>
      <c r="AC105" s="56" t="str">
        <f t="shared" si="17"/>
        <v>Yes</v>
      </c>
      <c r="AD105" s="56">
        <f t="shared" si="21"/>
        <v>7</v>
      </c>
      <c r="AE105" s="56"/>
      <c r="AF105" s="56">
        <f t="shared" si="18"/>
        <v>130.9</v>
      </c>
      <c r="AG105" s="57">
        <f t="shared" si="19"/>
        <v>7.2001551099999999</v>
      </c>
      <c r="AH105" s="56" t="str">
        <f t="shared" si="13"/>
        <v>Yes</v>
      </c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92"/>
      <c r="AT105" s="92"/>
    </row>
    <row r="106" spans="1:46" s="165" customFormat="1" ht="18" hidden="1" customHeight="1">
      <c r="A106" s="76" t="s">
        <v>66</v>
      </c>
      <c r="B106" s="76" t="s">
        <v>73</v>
      </c>
      <c r="C106" s="76" t="s">
        <v>258</v>
      </c>
      <c r="D106" s="76" t="s">
        <v>261</v>
      </c>
      <c r="E106" s="76"/>
      <c r="F106" s="76" t="s">
        <v>348</v>
      </c>
      <c r="G106" s="78">
        <v>2024</v>
      </c>
      <c r="H106" s="78"/>
      <c r="I106" s="78">
        <v>2024</v>
      </c>
      <c r="J106" s="48" t="str">
        <f t="shared" si="14"/>
        <v>Single Year</v>
      </c>
      <c r="K106" s="78" t="s">
        <v>237</v>
      </c>
      <c r="L106" s="153" t="s">
        <v>363</v>
      </c>
      <c r="M106" s="167" t="s">
        <v>74</v>
      </c>
      <c r="N106" s="74"/>
      <c r="O106" s="74"/>
      <c r="P106" s="74"/>
      <c r="Q106" s="74"/>
      <c r="R106" s="74"/>
      <c r="S106" s="50" t="str">
        <f t="shared" si="15"/>
        <v>Under $750,000</v>
      </c>
      <c r="T106" s="121"/>
      <c r="U106" s="156">
        <v>470.7</v>
      </c>
      <c r="V106" s="121"/>
      <c r="W106" s="121"/>
      <c r="X106" s="122"/>
      <c r="Y106" s="122"/>
      <c r="Z106" s="82">
        <f t="shared" si="11"/>
        <v>470.7</v>
      </c>
      <c r="AA106" s="54">
        <f t="shared" si="16"/>
        <v>470.7</v>
      </c>
      <c r="AB106" s="83">
        <f t="shared" si="23"/>
        <v>0</v>
      </c>
      <c r="AC106" s="56" t="str">
        <f t="shared" si="17"/>
        <v>No</v>
      </c>
      <c r="AD106" s="56">
        <f t="shared" si="21"/>
        <v>7</v>
      </c>
      <c r="AE106" s="56"/>
      <c r="AF106" s="56">
        <f t="shared" si="18"/>
        <v>470.7</v>
      </c>
      <c r="AG106" s="57">
        <f t="shared" si="19"/>
        <v>7.1000470699999996</v>
      </c>
      <c r="AH106" s="56" t="str">
        <f t="shared" si="13"/>
        <v>Yes</v>
      </c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92"/>
      <c r="AT106" s="92"/>
    </row>
    <row r="107" spans="1:46" s="165" customFormat="1" ht="18" customHeight="1">
      <c r="A107" s="76" t="s">
        <v>66</v>
      </c>
      <c r="B107" s="76" t="s">
        <v>73</v>
      </c>
      <c r="C107" s="76" t="s">
        <v>251</v>
      </c>
      <c r="D107" s="76"/>
      <c r="E107" s="76"/>
      <c r="F107" s="76" t="s">
        <v>151</v>
      </c>
      <c r="G107" s="78">
        <v>2024</v>
      </c>
      <c r="H107" s="78">
        <v>2024</v>
      </c>
      <c r="I107" s="78"/>
      <c r="J107" s="48" t="str">
        <f t="shared" si="14"/>
        <v>Multi Year</v>
      </c>
      <c r="K107" s="78" t="s">
        <v>237</v>
      </c>
      <c r="L107" s="79" t="s">
        <v>364</v>
      </c>
      <c r="M107" s="167" t="s">
        <v>111</v>
      </c>
      <c r="N107" s="74"/>
      <c r="O107" s="74"/>
      <c r="P107" s="74"/>
      <c r="Q107" s="74"/>
      <c r="R107" s="74"/>
      <c r="S107" s="50" t="str">
        <f t="shared" si="15"/>
        <v>$750,000 to $1 Million</v>
      </c>
      <c r="T107" s="121"/>
      <c r="U107" s="164">
        <v>302.60000000000002</v>
      </c>
      <c r="V107" s="121">
        <v>214.4</v>
      </c>
      <c r="W107" s="121">
        <v>235.3</v>
      </c>
      <c r="X107" s="355"/>
      <c r="Y107" s="355"/>
      <c r="Z107" s="343">
        <f t="shared" si="11"/>
        <v>752.3</v>
      </c>
      <c r="AA107" s="332">
        <f t="shared" si="16"/>
        <v>752.3</v>
      </c>
      <c r="AB107" s="83">
        <f t="shared" si="23"/>
        <v>449.70000000000005</v>
      </c>
      <c r="AC107" s="56" t="str">
        <f t="shared" si="17"/>
        <v>Yes</v>
      </c>
      <c r="AD107" s="56">
        <f t="shared" si="21"/>
        <v>7</v>
      </c>
      <c r="AE107" s="56"/>
      <c r="AF107" s="56">
        <f t="shared" si="18"/>
        <v>302.60000000000002</v>
      </c>
      <c r="AG107" s="57">
        <f t="shared" si="19"/>
        <v>7.30007523</v>
      </c>
      <c r="AH107" s="56" t="str">
        <f t="shared" si="13"/>
        <v>Yes</v>
      </c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92"/>
      <c r="AT107" s="92"/>
    </row>
    <row r="108" spans="1:46" s="165" customFormat="1" ht="18" hidden="1" customHeight="1">
      <c r="A108" s="76" t="s">
        <v>66</v>
      </c>
      <c r="B108" s="76" t="s">
        <v>33</v>
      </c>
      <c r="C108" s="76" t="s">
        <v>258</v>
      </c>
      <c r="D108" s="76" t="s">
        <v>261</v>
      </c>
      <c r="E108" s="76"/>
      <c r="F108" s="76" t="s">
        <v>145</v>
      </c>
      <c r="G108" s="78">
        <v>2024</v>
      </c>
      <c r="H108" s="78"/>
      <c r="I108" s="78">
        <v>2024</v>
      </c>
      <c r="J108" s="48" t="str">
        <f t="shared" si="14"/>
        <v>Single Year</v>
      </c>
      <c r="K108" s="78" t="s">
        <v>237</v>
      </c>
      <c r="L108" s="153" t="s">
        <v>365</v>
      </c>
      <c r="M108" s="117" t="s">
        <v>76</v>
      </c>
      <c r="N108" s="74"/>
      <c r="O108" s="74"/>
      <c r="P108" s="74"/>
      <c r="Q108" s="74"/>
      <c r="R108" s="99"/>
      <c r="S108" s="50" t="str">
        <f t="shared" si="15"/>
        <v>Under $750,000</v>
      </c>
      <c r="T108" s="121"/>
      <c r="U108" s="178">
        <v>188.2</v>
      </c>
      <c r="V108" s="121"/>
      <c r="W108" s="121"/>
      <c r="X108" s="122"/>
      <c r="Y108" s="122"/>
      <c r="Z108" s="82">
        <f t="shared" si="11"/>
        <v>188.2</v>
      </c>
      <c r="AA108" s="54">
        <f t="shared" si="16"/>
        <v>188.2</v>
      </c>
      <c r="AB108" s="83">
        <f t="shared" si="23"/>
        <v>0</v>
      </c>
      <c r="AC108" s="56" t="str">
        <f t="shared" si="17"/>
        <v>No</v>
      </c>
      <c r="AD108" s="56">
        <f t="shared" si="21"/>
        <v>7</v>
      </c>
      <c r="AE108" s="56"/>
      <c r="AF108" s="56">
        <f t="shared" si="18"/>
        <v>188.2</v>
      </c>
      <c r="AG108" s="57">
        <f t="shared" si="19"/>
        <v>7.1000188199999998</v>
      </c>
      <c r="AH108" s="56" t="str">
        <f t="shared" si="13"/>
        <v>Yes</v>
      </c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69"/>
      <c r="AT108" s="69"/>
    </row>
    <row r="109" spans="1:46" s="165" customFormat="1" ht="18" hidden="1" customHeight="1">
      <c r="A109" s="123" t="s">
        <v>66</v>
      </c>
      <c r="B109" s="123" t="s">
        <v>33</v>
      </c>
      <c r="C109" s="76" t="s">
        <v>258</v>
      </c>
      <c r="D109" s="123" t="s">
        <v>261</v>
      </c>
      <c r="E109" s="123"/>
      <c r="F109" s="123" t="s">
        <v>145</v>
      </c>
      <c r="G109" s="110">
        <v>2024</v>
      </c>
      <c r="H109" s="110"/>
      <c r="I109" s="110">
        <v>2024</v>
      </c>
      <c r="J109" s="48" t="str">
        <f t="shared" si="14"/>
        <v>Single Year</v>
      </c>
      <c r="K109" s="110" t="s">
        <v>237</v>
      </c>
      <c r="L109" s="154" t="s">
        <v>366</v>
      </c>
      <c r="M109" s="140" t="s">
        <v>77</v>
      </c>
      <c r="N109" s="99"/>
      <c r="O109" s="99"/>
      <c r="P109" s="99"/>
      <c r="Q109" s="99"/>
      <c r="R109" s="74"/>
      <c r="S109" s="50" t="str">
        <f t="shared" si="15"/>
        <v>Under $750,000</v>
      </c>
      <c r="T109" s="177"/>
      <c r="U109" s="179">
        <v>97</v>
      </c>
      <c r="V109" s="177"/>
      <c r="W109" s="177"/>
      <c r="X109" s="137"/>
      <c r="Y109" s="137"/>
      <c r="Z109" s="82">
        <f t="shared" si="11"/>
        <v>97</v>
      </c>
      <c r="AA109" s="54">
        <f t="shared" si="16"/>
        <v>97</v>
      </c>
      <c r="AB109" s="83">
        <f t="shared" si="23"/>
        <v>0</v>
      </c>
      <c r="AC109" s="56" t="str">
        <f t="shared" si="17"/>
        <v>No</v>
      </c>
      <c r="AD109" s="56">
        <f t="shared" si="21"/>
        <v>7</v>
      </c>
      <c r="AE109" s="56"/>
      <c r="AF109" s="56">
        <f t="shared" si="18"/>
        <v>97</v>
      </c>
      <c r="AG109" s="57">
        <f t="shared" si="19"/>
        <v>7.1000097000000002</v>
      </c>
      <c r="AH109" s="56" t="str">
        <f t="shared" si="13"/>
        <v>Yes</v>
      </c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69"/>
      <c r="AT109" s="69"/>
    </row>
    <row r="110" spans="1:46" ht="18" hidden="1" customHeight="1">
      <c r="A110" s="76" t="s">
        <v>66</v>
      </c>
      <c r="B110" s="76" t="s">
        <v>33</v>
      </c>
      <c r="C110" s="76" t="s">
        <v>258</v>
      </c>
      <c r="D110" s="76" t="s">
        <v>261</v>
      </c>
      <c r="E110" s="76"/>
      <c r="F110" s="76" t="s">
        <v>145</v>
      </c>
      <c r="G110" s="78">
        <v>2024</v>
      </c>
      <c r="H110" s="78"/>
      <c r="I110" s="78">
        <v>2024</v>
      </c>
      <c r="J110" s="48" t="str">
        <f t="shared" si="14"/>
        <v>Single Year</v>
      </c>
      <c r="K110" s="78" t="s">
        <v>237</v>
      </c>
      <c r="L110" s="153" t="s">
        <v>367</v>
      </c>
      <c r="M110" s="117" t="s">
        <v>78</v>
      </c>
      <c r="N110" s="74"/>
      <c r="O110" s="74"/>
      <c r="P110" s="74"/>
      <c r="Q110" s="74"/>
      <c r="R110" s="74"/>
      <c r="S110" s="50" t="str">
        <f t="shared" si="15"/>
        <v>Under $750,000</v>
      </c>
      <c r="T110" s="121"/>
      <c r="U110" s="178">
        <v>120.1</v>
      </c>
      <c r="V110" s="121"/>
      <c r="W110" s="121"/>
      <c r="X110" s="122"/>
      <c r="Y110" s="122"/>
      <c r="Z110" s="82">
        <f t="shared" si="11"/>
        <v>120.1</v>
      </c>
      <c r="AA110" s="54">
        <f t="shared" si="16"/>
        <v>120.1</v>
      </c>
      <c r="AB110" s="83">
        <f t="shared" si="23"/>
        <v>0</v>
      </c>
      <c r="AC110" s="56" t="str">
        <f t="shared" si="17"/>
        <v>No</v>
      </c>
      <c r="AD110" s="56">
        <f t="shared" si="21"/>
        <v>7</v>
      </c>
      <c r="AE110" s="56"/>
      <c r="AF110" s="56">
        <f t="shared" si="18"/>
        <v>120.1</v>
      </c>
      <c r="AG110" s="57">
        <f t="shared" si="19"/>
        <v>7.1000120100000004</v>
      </c>
      <c r="AH110" s="56" t="str">
        <f t="shared" si="13"/>
        <v>Yes</v>
      </c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92"/>
      <c r="AT110" s="92"/>
    </row>
    <row r="111" spans="1:46" ht="18" hidden="1" customHeight="1">
      <c r="A111" s="76" t="s">
        <v>66</v>
      </c>
      <c r="B111" s="76" t="s">
        <v>33</v>
      </c>
      <c r="C111" s="76" t="s">
        <v>258</v>
      </c>
      <c r="D111" s="123" t="s">
        <v>261</v>
      </c>
      <c r="E111" s="76"/>
      <c r="F111" s="76" t="s">
        <v>145</v>
      </c>
      <c r="G111" s="78">
        <v>2024</v>
      </c>
      <c r="H111" s="78"/>
      <c r="I111" s="78">
        <v>2024</v>
      </c>
      <c r="J111" s="48" t="str">
        <f t="shared" si="14"/>
        <v>Multi Year</v>
      </c>
      <c r="K111" s="78" t="s">
        <v>237</v>
      </c>
      <c r="L111" s="153" t="s">
        <v>368</v>
      </c>
      <c r="M111" s="167" t="s">
        <v>113</v>
      </c>
      <c r="N111" s="74"/>
      <c r="O111" s="74"/>
      <c r="P111" s="74"/>
      <c r="Q111" s="74"/>
      <c r="R111" s="74"/>
      <c r="S111" s="50" t="str">
        <f t="shared" si="15"/>
        <v>$750,000 to $1 Million</v>
      </c>
      <c r="T111" s="121"/>
      <c r="U111" s="156">
        <v>216.9</v>
      </c>
      <c r="V111" s="178">
        <v>599.70000000000005</v>
      </c>
      <c r="W111" s="121"/>
      <c r="X111" s="122"/>
      <c r="Y111" s="122"/>
      <c r="Z111" s="82">
        <f t="shared" si="11"/>
        <v>816.6</v>
      </c>
      <c r="AA111" s="54">
        <f t="shared" si="16"/>
        <v>816.6</v>
      </c>
      <c r="AB111" s="83">
        <f t="shared" si="23"/>
        <v>599.70000000000005</v>
      </c>
      <c r="AC111" s="56" t="str">
        <f t="shared" si="17"/>
        <v>Yes</v>
      </c>
      <c r="AD111" s="56">
        <f t="shared" si="21"/>
        <v>7</v>
      </c>
      <c r="AE111" s="56"/>
      <c r="AF111" s="56">
        <f t="shared" si="18"/>
        <v>216.9</v>
      </c>
      <c r="AG111" s="57">
        <f t="shared" si="19"/>
        <v>7.2000816600000004</v>
      </c>
      <c r="AH111" s="56" t="str">
        <f t="shared" si="13"/>
        <v>Yes</v>
      </c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92"/>
      <c r="AT111" s="92"/>
    </row>
    <row r="112" spans="1:46" ht="18" hidden="1" customHeight="1">
      <c r="A112" s="76" t="s">
        <v>66</v>
      </c>
      <c r="B112" s="76" t="s">
        <v>33</v>
      </c>
      <c r="C112" s="76" t="s">
        <v>251</v>
      </c>
      <c r="D112" s="76"/>
      <c r="E112" s="76"/>
      <c r="F112" s="76" t="s">
        <v>145</v>
      </c>
      <c r="G112" s="78">
        <v>2024</v>
      </c>
      <c r="H112" s="78"/>
      <c r="I112" s="78">
        <v>2024</v>
      </c>
      <c r="J112" s="48" t="str">
        <f t="shared" si="14"/>
        <v>Single Year</v>
      </c>
      <c r="K112" s="78" t="s">
        <v>237</v>
      </c>
      <c r="L112" s="153" t="s">
        <v>369</v>
      </c>
      <c r="M112" s="167" t="s">
        <v>112</v>
      </c>
      <c r="N112" s="74"/>
      <c r="O112" s="74"/>
      <c r="P112" s="74"/>
      <c r="Q112" s="74"/>
      <c r="R112" s="74"/>
      <c r="S112" s="50" t="str">
        <f t="shared" si="15"/>
        <v>$750,000 to $1 Million</v>
      </c>
      <c r="T112" s="121"/>
      <c r="U112" s="120">
        <v>836.7</v>
      </c>
      <c r="V112" s="121"/>
      <c r="W112" s="121"/>
      <c r="X112" s="122"/>
      <c r="Y112" s="122"/>
      <c r="Z112" s="82">
        <f t="shared" si="11"/>
        <v>836.7</v>
      </c>
      <c r="AA112" s="54">
        <f t="shared" si="16"/>
        <v>836.7</v>
      </c>
      <c r="AB112" s="83">
        <f t="shared" si="23"/>
        <v>0</v>
      </c>
      <c r="AC112" s="56" t="str">
        <f t="shared" si="17"/>
        <v>Yes</v>
      </c>
      <c r="AD112" s="56">
        <f t="shared" si="21"/>
        <v>7</v>
      </c>
      <c r="AE112" s="56"/>
      <c r="AF112" s="56">
        <f t="shared" si="18"/>
        <v>836.7</v>
      </c>
      <c r="AG112" s="57">
        <f t="shared" si="19"/>
        <v>7.1000836700000001</v>
      </c>
      <c r="AH112" s="56" t="str">
        <f t="shared" si="13"/>
        <v>Yes</v>
      </c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93"/>
      <c r="AT112" s="90"/>
    </row>
    <row r="113" spans="1:46" ht="18" hidden="1" customHeight="1">
      <c r="A113" s="76" t="s">
        <v>66</v>
      </c>
      <c r="B113" s="76" t="s">
        <v>33</v>
      </c>
      <c r="C113" s="76" t="s">
        <v>251</v>
      </c>
      <c r="D113" s="76"/>
      <c r="E113" s="76"/>
      <c r="F113" s="76" t="s">
        <v>145</v>
      </c>
      <c r="G113" s="78">
        <v>2024</v>
      </c>
      <c r="H113" s="78"/>
      <c r="I113" s="78">
        <v>2024</v>
      </c>
      <c r="J113" s="48" t="str">
        <f t="shared" si="14"/>
        <v>Multi Year</v>
      </c>
      <c r="K113" s="78" t="s">
        <v>237</v>
      </c>
      <c r="L113" s="153" t="s">
        <v>370</v>
      </c>
      <c r="M113" s="167" t="s">
        <v>371</v>
      </c>
      <c r="N113" s="74"/>
      <c r="O113" s="74"/>
      <c r="P113" s="74"/>
      <c r="Q113" s="74"/>
      <c r="R113" s="99"/>
      <c r="S113" s="50" t="str">
        <f t="shared" si="15"/>
        <v>$750,000 to $1 Million</v>
      </c>
      <c r="T113" s="121"/>
      <c r="U113" s="120">
        <v>24</v>
      </c>
      <c r="V113" s="178">
        <v>841.8</v>
      </c>
      <c r="W113" s="178">
        <v>7.1</v>
      </c>
      <c r="X113" s="122"/>
      <c r="Y113" s="122"/>
      <c r="Z113" s="82">
        <f t="shared" si="11"/>
        <v>872.9</v>
      </c>
      <c r="AA113" s="54">
        <f t="shared" si="16"/>
        <v>872.9</v>
      </c>
      <c r="AB113" s="83">
        <f t="shared" si="23"/>
        <v>848.9</v>
      </c>
      <c r="AC113" s="56" t="str">
        <f t="shared" si="17"/>
        <v>Yes</v>
      </c>
      <c r="AD113" s="56">
        <f t="shared" si="21"/>
        <v>7</v>
      </c>
      <c r="AE113" s="56"/>
      <c r="AF113" s="56">
        <f t="shared" si="18"/>
        <v>24</v>
      </c>
      <c r="AG113" s="57">
        <f t="shared" si="19"/>
        <v>7.3000872899999996</v>
      </c>
      <c r="AH113" s="56" t="str">
        <f t="shared" si="13"/>
        <v>Yes</v>
      </c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93"/>
      <c r="AT113" s="90"/>
    </row>
    <row r="114" spans="1:46" ht="18" hidden="1" customHeight="1">
      <c r="A114" s="123" t="s">
        <v>39</v>
      </c>
      <c r="B114" s="123" t="s">
        <v>46</v>
      </c>
      <c r="C114" s="76" t="s">
        <v>258</v>
      </c>
      <c r="D114" s="123" t="s">
        <v>261</v>
      </c>
      <c r="E114" s="123"/>
      <c r="F114" s="123" t="s">
        <v>145</v>
      </c>
      <c r="G114" s="110">
        <v>2024</v>
      </c>
      <c r="H114" s="110"/>
      <c r="I114" s="110">
        <v>2024</v>
      </c>
      <c r="J114" s="48" t="str">
        <f t="shared" si="14"/>
        <v>Single Year</v>
      </c>
      <c r="K114" s="110" t="s">
        <v>237</v>
      </c>
      <c r="L114" s="154" t="s">
        <v>372</v>
      </c>
      <c r="M114" s="180" t="s">
        <v>47</v>
      </c>
      <c r="N114" s="99"/>
      <c r="O114" s="99"/>
      <c r="P114" s="99"/>
      <c r="Q114" s="99"/>
      <c r="R114" s="74"/>
      <c r="S114" s="50" t="str">
        <f t="shared" si="15"/>
        <v>Under $750,000</v>
      </c>
      <c r="T114" s="177"/>
      <c r="U114" s="141">
        <v>366.4</v>
      </c>
      <c r="V114" s="177"/>
      <c r="W114" s="181"/>
      <c r="X114" s="137"/>
      <c r="Y114" s="137"/>
      <c r="Z114" s="82">
        <f t="shared" si="11"/>
        <v>366.4</v>
      </c>
      <c r="AA114" s="54">
        <f t="shared" si="16"/>
        <v>366.4</v>
      </c>
      <c r="AB114" s="83">
        <f t="shared" si="23"/>
        <v>0</v>
      </c>
      <c r="AC114" s="56" t="str">
        <f t="shared" si="17"/>
        <v>No</v>
      </c>
      <c r="AD114" s="56">
        <f t="shared" si="21"/>
        <v>7</v>
      </c>
      <c r="AE114" s="56"/>
      <c r="AF114" s="56">
        <f t="shared" si="18"/>
        <v>366.4</v>
      </c>
      <c r="AG114" s="57">
        <f t="shared" si="19"/>
        <v>7.1000366399999999</v>
      </c>
      <c r="AH114" s="56" t="str">
        <f t="shared" si="13"/>
        <v>Yes</v>
      </c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93"/>
      <c r="AT114" s="90"/>
    </row>
    <row r="115" spans="1:46" ht="18" hidden="1" customHeight="1">
      <c r="A115" s="76" t="s">
        <v>39</v>
      </c>
      <c r="B115" s="76" t="s">
        <v>46</v>
      </c>
      <c r="C115" s="76" t="s">
        <v>258</v>
      </c>
      <c r="D115" s="76" t="s">
        <v>261</v>
      </c>
      <c r="E115" s="76"/>
      <c r="F115" s="76" t="s">
        <v>145</v>
      </c>
      <c r="G115" s="78">
        <v>2024</v>
      </c>
      <c r="H115" s="78"/>
      <c r="I115" s="78">
        <v>2024</v>
      </c>
      <c r="J115" s="48" t="str">
        <f t="shared" si="14"/>
        <v>Single Year</v>
      </c>
      <c r="K115" s="78" t="s">
        <v>237</v>
      </c>
      <c r="L115" s="153" t="s">
        <v>373</v>
      </c>
      <c r="M115" s="167" t="s">
        <v>102</v>
      </c>
      <c r="N115" s="74"/>
      <c r="O115" s="74"/>
      <c r="P115" s="74"/>
      <c r="Q115" s="74"/>
      <c r="R115" s="74"/>
      <c r="S115" s="50" t="str">
        <f t="shared" si="15"/>
        <v>$750,000 to $1 Million</v>
      </c>
      <c r="T115" s="121"/>
      <c r="U115" s="178">
        <v>864.2</v>
      </c>
      <c r="V115" s="121"/>
      <c r="W115" s="182"/>
      <c r="X115" s="122"/>
      <c r="Y115" s="122"/>
      <c r="Z115" s="82">
        <f t="shared" si="11"/>
        <v>864.2</v>
      </c>
      <c r="AA115" s="54">
        <f t="shared" si="16"/>
        <v>864.2</v>
      </c>
      <c r="AB115" s="83">
        <f t="shared" si="23"/>
        <v>0</v>
      </c>
      <c r="AC115" s="56" t="str">
        <f t="shared" si="17"/>
        <v>Yes</v>
      </c>
      <c r="AD115" s="56">
        <f t="shared" si="21"/>
        <v>7</v>
      </c>
      <c r="AE115" s="56"/>
      <c r="AF115" s="56">
        <f t="shared" si="18"/>
        <v>864.2</v>
      </c>
      <c r="AG115" s="57">
        <f t="shared" si="19"/>
        <v>7.1000864200000002</v>
      </c>
      <c r="AH115" s="56" t="str">
        <f t="shared" si="13"/>
        <v>Yes</v>
      </c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90"/>
      <c r="AT115" s="90"/>
    </row>
    <row r="116" spans="1:46" ht="18" hidden="1" customHeight="1">
      <c r="A116" s="76" t="s">
        <v>39</v>
      </c>
      <c r="B116" s="76" t="s">
        <v>46</v>
      </c>
      <c r="C116" s="76" t="s">
        <v>258</v>
      </c>
      <c r="D116" s="76" t="s">
        <v>261</v>
      </c>
      <c r="E116" s="76"/>
      <c r="F116" s="76" t="s">
        <v>145</v>
      </c>
      <c r="G116" s="78">
        <v>2024</v>
      </c>
      <c r="H116" s="78"/>
      <c r="I116" s="78">
        <v>2024</v>
      </c>
      <c r="J116" s="48" t="str">
        <f t="shared" si="14"/>
        <v>Single Year</v>
      </c>
      <c r="K116" s="78" t="s">
        <v>237</v>
      </c>
      <c r="L116" s="153" t="s">
        <v>374</v>
      </c>
      <c r="M116" s="167" t="s">
        <v>51</v>
      </c>
      <c r="N116" s="74"/>
      <c r="O116" s="74"/>
      <c r="P116" s="74"/>
      <c r="Q116" s="74"/>
      <c r="R116" s="74"/>
      <c r="S116" s="50" t="str">
        <f t="shared" si="15"/>
        <v>Under $750,000</v>
      </c>
      <c r="T116" s="121"/>
      <c r="U116" s="178">
        <v>281.3</v>
      </c>
      <c r="V116" s="121"/>
      <c r="W116" s="182"/>
      <c r="X116" s="122"/>
      <c r="Y116" s="122"/>
      <c r="Z116" s="82">
        <f t="shared" si="11"/>
        <v>281.3</v>
      </c>
      <c r="AA116" s="54">
        <f t="shared" si="16"/>
        <v>281.3</v>
      </c>
      <c r="AB116" s="83">
        <f t="shared" si="23"/>
        <v>0</v>
      </c>
      <c r="AC116" s="56" t="str">
        <f t="shared" si="17"/>
        <v>No</v>
      </c>
      <c r="AD116" s="56">
        <f t="shared" si="21"/>
        <v>7</v>
      </c>
      <c r="AE116" s="56"/>
      <c r="AF116" s="56">
        <f t="shared" si="18"/>
        <v>281.3</v>
      </c>
      <c r="AG116" s="57">
        <f t="shared" si="19"/>
        <v>7.1000281300000001</v>
      </c>
      <c r="AH116" s="56" t="str">
        <f t="shared" si="13"/>
        <v>Yes</v>
      </c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90"/>
      <c r="AT116" s="90"/>
    </row>
    <row r="117" spans="1:46" s="165" customFormat="1" ht="18" hidden="1" customHeight="1">
      <c r="A117" s="76" t="s">
        <v>39</v>
      </c>
      <c r="B117" s="76" t="s">
        <v>46</v>
      </c>
      <c r="C117" s="76" t="s">
        <v>258</v>
      </c>
      <c r="D117" s="123" t="s">
        <v>261</v>
      </c>
      <c r="E117" s="76"/>
      <c r="F117" s="76" t="s">
        <v>145</v>
      </c>
      <c r="G117" s="78">
        <v>2024</v>
      </c>
      <c r="H117" s="78"/>
      <c r="I117" s="78">
        <v>2024</v>
      </c>
      <c r="J117" s="48" t="str">
        <f t="shared" si="14"/>
        <v>Single Year</v>
      </c>
      <c r="K117" s="78" t="s">
        <v>237</v>
      </c>
      <c r="L117" s="153" t="s">
        <v>375</v>
      </c>
      <c r="M117" s="183" t="s">
        <v>48</v>
      </c>
      <c r="N117" s="74"/>
      <c r="O117" s="74"/>
      <c r="P117" s="74"/>
      <c r="Q117" s="74"/>
      <c r="R117" s="74"/>
      <c r="S117" s="50" t="str">
        <f t="shared" si="15"/>
        <v>Under $750,000</v>
      </c>
      <c r="T117" s="121"/>
      <c r="U117" s="178">
        <v>555.9</v>
      </c>
      <c r="V117" s="121"/>
      <c r="W117" s="182"/>
      <c r="X117" s="122"/>
      <c r="Y117" s="122"/>
      <c r="Z117" s="82">
        <f t="shared" si="11"/>
        <v>555.9</v>
      </c>
      <c r="AA117" s="54">
        <f t="shared" si="16"/>
        <v>555.9</v>
      </c>
      <c r="AB117" s="83">
        <f t="shared" si="23"/>
        <v>0</v>
      </c>
      <c r="AC117" s="56" t="str">
        <f t="shared" si="17"/>
        <v>No</v>
      </c>
      <c r="AD117" s="56">
        <f t="shared" si="21"/>
        <v>7</v>
      </c>
      <c r="AE117" s="56"/>
      <c r="AF117" s="56">
        <f t="shared" si="18"/>
        <v>555.9</v>
      </c>
      <c r="AG117" s="57">
        <f t="shared" si="19"/>
        <v>7.1000555900000002</v>
      </c>
      <c r="AH117" s="56" t="str">
        <f t="shared" si="13"/>
        <v>Yes</v>
      </c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93"/>
      <c r="AT117" s="90"/>
    </row>
    <row r="118" spans="1:46" ht="18" hidden="1" customHeight="1">
      <c r="A118" s="76" t="s">
        <v>39</v>
      </c>
      <c r="B118" s="76" t="s">
        <v>46</v>
      </c>
      <c r="C118" s="76" t="s">
        <v>258</v>
      </c>
      <c r="D118" s="76" t="s">
        <v>261</v>
      </c>
      <c r="E118" s="76"/>
      <c r="F118" s="76" t="s">
        <v>145</v>
      </c>
      <c r="G118" s="78">
        <v>2024</v>
      </c>
      <c r="H118" s="78"/>
      <c r="I118" s="78">
        <v>2024</v>
      </c>
      <c r="J118" s="48" t="str">
        <f t="shared" si="14"/>
        <v>Single Year</v>
      </c>
      <c r="K118" s="78" t="s">
        <v>237</v>
      </c>
      <c r="L118" s="153" t="s">
        <v>376</v>
      </c>
      <c r="M118" s="183" t="s">
        <v>49</v>
      </c>
      <c r="N118" s="74"/>
      <c r="O118" s="74"/>
      <c r="P118" s="74"/>
      <c r="Q118" s="74"/>
      <c r="R118" s="74"/>
      <c r="S118" s="50" t="str">
        <f t="shared" si="15"/>
        <v>Under $750,000</v>
      </c>
      <c r="T118" s="121"/>
      <c r="U118" s="178">
        <v>276.8</v>
      </c>
      <c r="V118" s="121"/>
      <c r="W118" s="182"/>
      <c r="X118" s="122"/>
      <c r="Y118" s="122"/>
      <c r="Z118" s="82">
        <f t="shared" si="11"/>
        <v>276.8</v>
      </c>
      <c r="AA118" s="54">
        <f t="shared" si="16"/>
        <v>276.8</v>
      </c>
      <c r="AB118" s="83">
        <f t="shared" si="23"/>
        <v>0</v>
      </c>
      <c r="AC118" s="56" t="str">
        <f t="shared" si="17"/>
        <v>No</v>
      </c>
      <c r="AD118" s="56">
        <f t="shared" si="21"/>
        <v>7</v>
      </c>
      <c r="AE118" s="56"/>
      <c r="AF118" s="56">
        <f t="shared" si="18"/>
        <v>276.8</v>
      </c>
      <c r="AG118" s="57">
        <f t="shared" si="19"/>
        <v>7.1000276800000002</v>
      </c>
      <c r="AH118" s="56" t="str">
        <f t="shared" si="13"/>
        <v>Yes</v>
      </c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184" t="s">
        <v>377</v>
      </c>
      <c r="AT118" s="90"/>
    </row>
    <row r="119" spans="1:46" ht="18" hidden="1" customHeight="1">
      <c r="A119" s="76" t="s">
        <v>39</v>
      </c>
      <c r="B119" s="76" t="s">
        <v>46</v>
      </c>
      <c r="C119" s="76" t="s">
        <v>258</v>
      </c>
      <c r="D119" s="123" t="s">
        <v>261</v>
      </c>
      <c r="E119" s="76"/>
      <c r="F119" s="76" t="s">
        <v>145</v>
      </c>
      <c r="G119" s="78">
        <v>2024</v>
      </c>
      <c r="H119" s="78"/>
      <c r="I119" s="78">
        <v>2024</v>
      </c>
      <c r="J119" s="48" t="str">
        <f t="shared" si="14"/>
        <v>Single Year</v>
      </c>
      <c r="K119" s="78" t="s">
        <v>237</v>
      </c>
      <c r="L119" s="153" t="s">
        <v>378</v>
      </c>
      <c r="M119" s="183" t="s">
        <v>50</v>
      </c>
      <c r="N119" s="74"/>
      <c r="O119" s="74"/>
      <c r="P119" s="74"/>
      <c r="Q119" s="74"/>
      <c r="R119" s="74"/>
      <c r="S119" s="50" t="str">
        <f t="shared" si="15"/>
        <v>Under $750,000</v>
      </c>
      <c r="T119" s="121"/>
      <c r="U119" s="178">
        <v>174.7</v>
      </c>
      <c r="V119" s="121"/>
      <c r="W119" s="182"/>
      <c r="X119" s="122"/>
      <c r="Y119" s="122"/>
      <c r="Z119" s="82">
        <f t="shared" si="11"/>
        <v>174.7</v>
      </c>
      <c r="AA119" s="54">
        <f t="shared" si="16"/>
        <v>174.7</v>
      </c>
      <c r="AB119" s="83">
        <f t="shared" si="23"/>
        <v>0</v>
      </c>
      <c r="AC119" s="56" t="str">
        <f t="shared" si="17"/>
        <v>No</v>
      </c>
      <c r="AD119" s="56">
        <f t="shared" si="21"/>
        <v>7</v>
      </c>
      <c r="AE119" s="56"/>
      <c r="AF119" s="56">
        <f t="shared" si="18"/>
        <v>174.7</v>
      </c>
      <c r="AG119" s="57">
        <f t="shared" si="19"/>
        <v>7.1000174700000001</v>
      </c>
      <c r="AH119" s="56" t="str">
        <f t="shared" si="13"/>
        <v>Yes</v>
      </c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184"/>
      <c r="AT119" s="90"/>
    </row>
    <row r="120" spans="1:46" ht="18" hidden="1" customHeight="1">
      <c r="A120" s="76" t="s">
        <v>39</v>
      </c>
      <c r="B120" s="76" t="s">
        <v>53</v>
      </c>
      <c r="C120" s="76" t="s">
        <v>258</v>
      </c>
      <c r="D120" s="123" t="s">
        <v>261</v>
      </c>
      <c r="E120" s="76"/>
      <c r="F120" s="76" t="s">
        <v>136</v>
      </c>
      <c r="G120" s="78">
        <v>2024</v>
      </c>
      <c r="H120" s="78"/>
      <c r="I120" s="78">
        <v>2024</v>
      </c>
      <c r="J120" s="48" t="str">
        <f t="shared" si="14"/>
        <v>Single Year</v>
      </c>
      <c r="K120" s="78" t="s">
        <v>237</v>
      </c>
      <c r="L120" s="153" t="s">
        <v>379</v>
      </c>
      <c r="M120" s="183" t="s">
        <v>60</v>
      </c>
      <c r="N120" s="74"/>
      <c r="O120" s="74"/>
      <c r="P120" s="74"/>
      <c r="Q120" s="74"/>
      <c r="R120" s="74"/>
      <c r="S120" s="50" t="str">
        <f t="shared" si="15"/>
        <v>Under $750,000</v>
      </c>
      <c r="T120" s="121"/>
      <c r="U120" s="156">
        <v>91.4</v>
      </c>
      <c r="V120" s="121"/>
      <c r="W120" s="182"/>
      <c r="X120" s="122"/>
      <c r="Y120" s="122"/>
      <c r="Z120" s="82">
        <f t="shared" si="11"/>
        <v>91.4</v>
      </c>
      <c r="AA120" s="54">
        <f t="shared" si="16"/>
        <v>91.4</v>
      </c>
      <c r="AB120" s="83">
        <f t="shared" si="23"/>
        <v>0</v>
      </c>
      <c r="AC120" s="56" t="str">
        <f t="shared" si="17"/>
        <v>No</v>
      </c>
      <c r="AD120" s="56">
        <f t="shared" si="21"/>
        <v>7</v>
      </c>
      <c r="AE120" s="56"/>
      <c r="AF120" s="56">
        <f t="shared" si="18"/>
        <v>91.4</v>
      </c>
      <c r="AG120" s="57">
        <f t="shared" si="19"/>
        <v>7.1000091400000001</v>
      </c>
      <c r="AH120" s="56" t="str">
        <f t="shared" si="13"/>
        <v>Yes</v>
      </c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185" t="s">
        <v>380</v>
      </c>
      <c r="AT120" s="90" t="s">
        <v>381</v>
      </c>
    </row>
    <row r="121" spans="1:46" ht="18" hidden="1" customHeight="1">
      <c r="A121" s="76" t="s">
        <v>39</v>
      </c>
      <c r="B121" s="76" t="s">
        <v>53</v>
      </c>
      <c r="C121" s="76" t="s">
        <v>258</v>
      </c>
      <c r="D121" s="123" t="s">
        <v>261</v>
      </c>
      <c r="E121" s="76"/>
      <c r="F121" s="76" t="s">
        <v>136</v>
      </c>
      <c r="G121" s="78">
        <v>2024</v>
      </c>
      <c r="H121" s="78"/>
      <c r="I121" s="78">
        <v>2024</v>
      </c>
      <c r="J121" s="48" t="str">
        <f t="shared" si="14"/>
        <v>Single Year</v>
      </c>
      <c r="K121" s="78" t="s">
        <v>237</v>
      </c>
      <c r="L121" s="153" t="s">
        <v>382</v>
      </c>
      <c r="M121" s="183" t="s">
        <v>58</v>
      </c>
      <c r="N121" s="74"/>
      <c r="O121" s="74"/>
      <c r="P121" s="74"/>
      <c r="Q121" s="74"/>
      <c r="R121" s="74"/>
      <c r="S121" s="50" t="str">
        <f t="shared" si="15"/>
        <v>Under $750,000</v>
      </c>
      <c r="T121" s="121"/>
      <c r="U121" s="156">
        <v>155.6</v>
      </c>
      <c r="V121" s="121"/>
      <c r="W121" s="182"/>
      <c r="X121" s="122"/>
      <c r="Y121" s="122"/>
      <c r="Z121" s="82">
        <f t="shared" si="11"/>
        <v>155.6</v>
      </c>
      <c r="AA121" s="54">
        <f t="shared" si="16"/>
        <v>155.6</v>
      </c>
      <c r="AB121" s="83">
        <f t="shared" si="23"/>
        <v>0</v>
      </c>
      <c r="AC121" s="56" t="str">
        <f t="shared" si="17"/>
        <v>No</v>
      </c>
      <c r="AD121" s="56">
        <f t="shared" si="21"/>
        <v>7</v>
      </c>
      <c r="AE121" s="56"/>
      <c r="AF121" s="56">
        <f t="shared" si="18"/>
        <v>155.6</v>
      </c>
      <c r="AG121" s="57">
        <f t="shared" si="19"/>
        <v>7.1000155600000001</v>
      </c>
      <c r="AH121" s="56" t="str">
        <f t="shared" si="13"/>
        <v>Yes</v>
      </c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185"/>
      <c r="AT121" s="90" t="s">
        <v>383</v>
      </c>
    </row>
    <row r="122" spans="1:46" ht="18" hidden="1" customHeight="1">
      <c r="A122" s="76" t="s">
        <v>39</v>
      </c>
      <c r="B122" s="76" t="s">
        <v>53</v>
      </c>
      <c r="C122" s="76" t="s">
        <v>258</v>
      </c>
      <c r="D122" s="123" t="s">
        <v>261</v>
      </c>
      <c r="E122" s="76"/>
      <c r="F122" s="76" t="s">
        <v>145</v>
      </c>
      <c r="G122" s="78">
        <v>2024</v>
      </c>
      <c r="H122" s="78"/>
      <c r="I122" s="78">
        <v>2024</v>
      </c>
      <c r="J122" s="48" t="str">
        <f t="shared" si="14"/>
        <v>Single Year</v>
      </c>
      <c r="K122" s="78" t="s">
        <v>237</v>
      </c>
      <c r="L122" s="153" t="s">
        <v>384</v>
      </c>
      <c r="M122" s="183" t="s">
        <v>55</v>
      </c>
      <c r="N122" s="74"/>
      <c r="O122" s="74"/>
      <c r="P122" s="74"/>
      <c r="Q122" s="74"/>
      <c r="R122" s="74"/>
      <c r="S122" s="50" t="str">
        <f t="shared" si="15"/>
        <v>Under $750,000</v>
      </c>
      <c r="T122" s="121"/>
      <c r="U122" s="178">
        <v>45.6</v>
      </c>
      <c r="V122" s="121"/>
      <c r="W122" s="182"/>
      <c r="X122" s="122"/>
      <c r="Y122" s="122"/>
      <c r="Z122" s="82">
        <f t="shared" si="11"/>
        <v>45.6</v>
      </c>
      <c r="AA122" s="54">
        <f t="shared" si="16"/>
        <v>45.6</v>
      </c>
      <c r="AB122" s="83">
        <f t="shared" si="23"/>
        <v>0</v>
      </c>
      <c r="AC122" s="56" t="str">
        <f t="shared" si="17"/>
        <v>No</v>
      </c>
      <c r="AD122" s="56">
        <f t="shared" si="21"/>
        <v>7</v>
      </c>
      <c r="AE122" s="56"/>
      <c r="AF122" s="56">
        <f t="shared" si="18"/>
        <v>45.6</v>
      </c>
      <c r="AG122" s="57">
        <f t="shared" si="19"/>
        <v>7.1000045600000004</v>
      </c>
      <c r="AH122" s="56" t="str">
        <f t="shared" si="13"/>
        <v>Yes</v>
      </c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186" t="s">
        <v>385</v>
      </c>
      <c r="AT122" s="88"/>
    </row>
    <row r="123" spans="1:46" ht="18" hidden="1" customHeight="1">
      <c r="A123" s="76" t="s">
        <v>39</v>
      </c>
      <c r="B123" s="76" t="s">
        <v>53</v>
      </c>
      <c r="C123" s="76" t="s">
        <v>258</v>
      </c>
      <c r="D123" s="76" t="s">
        <v>261</v>
      </c>
      <c r="E123" s="76"/>
      <c r="F123" s="76" t="s">
        <v>136</v>
      </c>
      <c r="G123" s="78">
        <v>2024</v>
      </c>
      <c r="H123" s="78"/>
      <c r="I123" s="78">
        <v>2024</v>
      </c>
      <c r="J123" s="48" t="str">
        <f t="shared" si="14"/>
        <v>Single Year</v>
      </c>
      <c r="K123" s="78" t="s">
        <v>237</v>
      </c>
      <c r="L123" s="153" t="s">
        <v>386</v>
      </c>
      <c r="M123" s="183" t="s">
        <v>56</v>
      </c>
      <c r="N123" s="74"/>
      <c r="O123" s="74"/>
      <c r="P123" s="74"/>
      <c r="Q123" s="74"/>
      <c r="R123" s="74"/>
      <c r="S123" s="50" t="str">
        <f t="shared" si="15"/>
        <v>Under $750,000</v>
      </c>
      <c r="T123" s="121"/>
      <c r="U123" s="156">
        <v>422.2</v>
      </c>
      <c r="V123" s="121"/>
      <c r="W123" s="182"/>
      <c r="X123" s="122"/>
      <c r="Y123" s="122"/>
      <c r="Z123" s="82">
        <f t="shared" si="11"/>
        <v>422.2</v>
      </c>
      <c r="AA123" s="54">
        <f t="shared" si="16"/>
        <v>422.2</v>
      </c>
      <c r="AB123" s="83">
        <f t="shared" si="23"/>
        <v>0</v>
      </c>
      <c r="AC123" s="56" t="str">
        <f t="shared" si="17"/>
        <v>No</v>
      </c>
      <c r="AD123" s="56">
        <f t="shared" si="21"/>
        <v>7</v>
      </c>
      <c r="AE123" s="56"/>
      <c r="AF123" s="56">
        <f t="shared" si="18"/>
        <v>422.2</v>
      </c>
      <c r="AG123" s="57">
        <f t="shared" si="19"/>
        <v>7.1000422199999997</v>
      </c>
      <c r="AH123" s="56" t="str">
        <f t="shared" si="13"/>
        <v>Yes</v>
      </c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93"/>
      <c r="AT123" s="93"/>
    </row>
    <row r="124" spans="1:46" ht="18" hidden="1" customHeight="1">
      <c r="A124" s="76" t="s">
        <v>39</v>
      </c>
      <c r="B124" s="76" t="s">
        <v>53</v>
      </c>
      <c r="C124" s="76" t="s">
        <v>258</v>
      </c>
      <c r="D124" s="76" t="s">
        <v>261</v>
      </c>
      <c r="E124" s="76"/>
      <c r="F124" s="76" t="s">
        <v>145</v>
      </c>
      <c r="G124" s="78">
        <v>2024</v>
      </c>
      <c r="H124" s="78"/>
      <c r="I124" s="78">
        <v>2024</v>
      </c>
      <c r="J124" s="48" t="str">
        <f t="shared" si="14"/>
        <v>Single Year</v>
      </c>
      <c r="K124" s="78" t="s">
        <v>237</v>
      </c>
      <c r="L124" s="153" t="s">
        <v>387</v>
      </c>
      <c r="M124" s="183" t="s">
        <v>54</v>
      </c>
      <c r="N124" s="74"/>
      <c r="O124" s="74"/>
      <c r="P124" s="74"/>
      <c r="Q124" s="74"/>
      <c r="R124" s="74"/>
      <c r="S124" s="50" t="str">
        <f t="shared" si="15"/>
        <v>Under $750,000</v>
      </c>
      <c r="T124" s="121"/>
      <c r="U124" s="156">
        <v>180.7</v>
      </c>
      <c r="V124" s="121"/>
      <c r="W124" s="182"/>
      <c r="X124" s="122"/>
      <c r="Y124" s="122"/>
      <c r="Z124" s="82">
        <f t="shared" si="11"/>
        <v>180.7</v>
      </c>
      <c r="AA124" s="54">
        <f t="shared" si="16"/>
        <v>180.7</v>
      </c>
      <c r="AB124" s="83">
        <f t="shared" si="23"/>
        <v>0</v>
      </c>
      <c r="AC124" s="56" t="str">
        <f t="shared" si="17"/>
        <v>No</v>
      </c>
      <c r="AD124" s="56">
        <f t="shared" si="21"/>
        <v>7</v>
      </c>
      <c r="AE124" s="56"/>
      <c r="AF124" s="56">
        <f t="shared" si="18"/>
        <v>180.7</v>
      </c>
      <c r="AG124" s="57">
        <f t="shared" si="19"/>
        <v>7.10001807</v>
      </c>
      <c r="AH124" s="56" t="str">
        <f t="shared" si="13"/>
        <v>Yes</v>
      </c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90"/>
      <c r="AT124" s="90"/>
    </row>
    <row r="125" spans="1:46" ht="18" hidden="1" customHeight="1">
      <c r="A125" s="76" t="s">
        <v>39</v>
      </c>
      <c r="B125" s="76" t="s">
        <v>53</v>
      </c>
      <c r="C125" s="76" t="s">
        <v>258</v>
      </c>
      <c r="D125" s="123" t="s">
        <v>261</v>
      </c>
      <c r="E125" s="76"/>
      <c r="F125" s="76" t="s">
        <v>145</v>
      </c>
      <c r="G125" s="78">
        <v>2024</v>
      </c>
      <c r="H125" s="78"/>
      <c r="I125" s="78">
        <v>2024</v>
      </c>
      <c r="J125" s="48" t="str">
        <f t="shared" si="14"/>
        <v>Single Year</v>
      </c>
      <c r="K125" s="78" t="s">
        <v>237</v>
      </c>
      <c r="L125" s="153" t="s">
        <v>388</v>
      </c>
      <c r="M125" s="183" t="s">
        <v>61</v>
      </c>
      <c r="N125" s="74"/>
      <c r="O125" s="74"/>
      <c r="P125" s="74"/>
      <c r="Q125" s="74"/>
      <c r="R125" s="74"/>
      <c r="S125" s="50" t="str">
        <f t="shared" si="15"/>
        <v>Under $750,000</v>
      </c>
      <c r="T125" s="121"/>
      <c r="U125" s="156">
        <v>96.9</v>
      </c>
      <c r="V125" s="121"/>
      <c r="W125" s="182"/>
      <c r="X125" s="122"/>
      <c r="Y125" s="122"/>
      <c r="Z125" s="82">
        <f t="shared" si="11"/>
        <v>96.9</v>
      </c>
      <c r="AA125" s="54">
        <f t="shared" si="16"/>
        <v>96.9</v>
      </c>
      <c r="AB125" s="83">
        <f t="shared" si="23"/>
        <v>0</v>
      </c>
      <c r="AC125" s="56" t="str">
        <f t="shared" si="17"/>
        <v>No</v>
      </c>
      <c r="AD125" s="56">
        <f t="shared" si="21"/>
        <v>7</v>
      </c>
      <c r="AE125" s="56"/>
      <c r="AF125" s="56">
        <f t="shared" si="18"/>
        <v>96.9</v>
      </c>
      <c r="AG125" s="57">
        <f t="shared" si="19"/>
        <v>7.1000096900000003</v>
      </c>
      <c r="AH125" s="56" t="str">
        <f t="shared" si="13"/>
        <v>Yes</v>
      </c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90"/>
      <c r="AT125" s="90"/>
    </row>
    <row r="126" spans="1:46" ht="18" hidden="1" customHeight="1">
      <c r="A126" s="76" t="s">
        <v>39</v>
      </c>
      <c r="B126" s="76" t="s">
        <v>53</v>
      </c>
      <c r="C126" s="76" t="s">
        <v>258</v>
      </c>
      <c r="D126" s="123" t="s">
        <v>261</v>
      </c>
      <c r="E126" s="76"/>
      <c r="F126" s="76" t="s">
        <v>136</v>
      </c>
      <c r="G126" s="78">
        <v>2024</v>
      </c>
      <c r="H126" s="78"/>
      <c r="I126" s="78">
        <v>2024</v>
      </c>
      <c r="J126" s="48" t="str">
        <f t="shared" si="14"/>
        <v>Single Year</v>
      </c>
      <c r="K126" s="78" t="s">
        <v>237</v>
      </c>
      <c r="L126" s="153" t="s">
        <v>389</v>
      </c>
      <c r="M126" s="183" t="s">
        <v>59</v>
      </c>
      <c r="N126" s="74"/>
      <c r="O126" s="74"/>
      <c r="P126" s="74"/>
      <c r="Q126" s="74"/>
      <c r="R126" s="74"/>
      <c r="S126" s="50" t="str">
        <f t="shared" si="15"/>
        <v>Under $750,000</v>
      </c>
      <c r="T126" s="121"/>
      <c r="U126" s="156">
        <v>165.9</v>
      </c>
      <c r="V126" s="121"/>
      <c r="W126" s="182"/>
      <c r="X126" s="122"/>
      <c r="Y126" s="122"/>
      <c r="Z126" s="82">
        <f t="shared" si="11"/>
        <v>165.9</v>
      </c>
      <c r="AA126" s="54">
        <f t="shared" si="16"/>
        <v>165.9</v>
      </c>
      <c r="AB126" s="83">
        <f t="shared" si="23"/>
        <v>0</v>
      </c>
      <c r="AC126" s="56" t="str">
        <f t="shared" si="17"/>
        <v>No</v>
      </c>
      <c r="AD126" s="56">
        <f t="shared" si="21"/>
        <v>7</v>
      </c>
      <c r="AE126" s="56"/>
      <c r="AF126" s="56">
        <f t="shared" si="18"/>
        <v>165.9</v>
      </c>
      <c r="AG126" s="57">
        <f t="shared" si="19"/>
        <v>7.1000165900000001</v>
      </c>
      <c r="AH126" s="56" t="str">
        <f t="shared" si="13"/>
        <v>Yes</v>
      </c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90"/>
      <c r="AT126" s="90"/>
    </row>
    <row r="127" spans="1:46" ht="18" hidden="1" customHeight="1">
      <c r="A127" s="76" t="s">
        <v>39</v>
      </c>
      <c r="B127" s="76" t="s">
        <v>53</v>
      </c>
      <c r="C127" s="76" t="s">
        <v>251</v>
      </c>
      <c r="D127" s="123"/>
      <c r="E127" s="76"/>
      <c r="F127" s="76" t="s">
        <v>145</v>
      </c>
      <c r="G127" s="78">
        <v>2024</v>
      </c>
      <c r="H127" s="78"/>
      <c r="I127" s="78">
        <v>2024</v>
      </c>
      <c r="J127" s="48" t="str">
        <f t="shared" si="14"/>
        <v>Single Year</v>
      </c>
      <c r="K127" s="78" t="s">
        <v>237</v>
      </c>
      <c r="L127" s="153" t="s">
        <v>390</v>
      </c>
      <c r="M127" s="183" t="s">
        <v>62</v>
      </c>
      <c r="N127" s="74"/>
      <c r="O127" s="74"/>
      <c r="P127" s="74"/>
      <c r="Q127" s="74"/>
      <c r="R127" s="74"/>
      <c r="S127" s="50" t="str">
        <f t="shared" si="15"/>
        <v>Under $750,000</v>
      </c>
      <c r="T127" s="121"/>
      <c r="U127" s="156">
        <v>317.60000000000002</v>
      </c>
      <c r="V127" s="121"/>
      <c r="W127" s="182"/>
      <c r="X127" s="122"/>
      <c r="Y127" s="122"/>
      <c r="Z127" s="82">
        <f t="shared" si="11"/>
        <v>317.60000000000002</v>
      </c>
      <c r="AA127" s="54">
        <f t="shared" si="16"/>
        <v>317.60000000000002</v>
      </c>
      <c r="AB127" s="83">
        <f t="shared" si="23"/>
        <v>0</v>
      </c>
      <c r="AC127" s="56" t="str">
        <f t="shared" si="17"/>
        <v>No</v>
      </c>
      <c r="AD127" s="56">
        <f t="shared" si="21"/>
        <v>7</v>
      </c>
      <c r="AE127" s="56"/>
      <c r="AF127" s="56">
        <f t="shared" si="18"/>
        <v>317.60000000000002</v>
      </c>
      <c r="AG127" s="57">
        <f t="shared" si="19"/>
        <v>7.1000317600000002</v>
      </c>
      <c r="AH127" s="56" t="str">
        <f t="shared" si="13"/>
        <v>Yes</v>
      </c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90"/>
      <c r="AT127" s="90"/>
    </row>
    <row r="128" spans="1:46" ht="18" customHeight="1">
      <c r="A128" s="76" t="s">
        <v>39</v>
      </c>
      <c r="B128" s="76" t="s">
        <v>53</v>
      </c>
      <c r="C128" s="76" t="s">
        <v>251</v>
      </c>
      <c r="D128" s="123"/>
      <c r="E128" s="76"/>
      <c r="F128" s="76" t="s">
        <v>136</v>
      </c>
      <c r="G128" s="78">
        <v>2024</v>
      </c>
      <c r="H128" s="78">
        <v>2024</v>
      </c>
      <c r="I128" s="78"/>
      <c r="J128" s="48" t="str">
        <f t="shared" si="14"/>
        <v>Multi Year</v>
      </c>
      <c r="K128" s="78" t="s">
        <v>237</v>
      </c>
      <c r="L128" s="79" t="s">
        <v>391</v>
      </c>
      <c r="M128" s="183" t="s">
        <v>103</v>
      </c>
      <c r="N128" s="74"/>
      <c r="O128" s="74"/>
      <c r="P128" s="74"/>
      <c r="Q128" s="74"/>
      <c r="R128" s="74"/>
      <c r="S128" s="50" t="str">
        <f t="shared" si="15"/>
        <v>$750,000 to $1 Million</v>
      </c>
      <c r="T128" s="121"/>
      <c r="U128" s="164">
        <v>87.2</v>
      </c>
      <c r="V128" s="121">
        <v>667.4</v>
      </c>
      <c r="W128" s="182"/>
      <c r="X128" s="355"/>
      <c r="Y128" s="355"/>
      <c r="Z128" s="343">
        <f t="shared" si="11"/>
        <v>754.6</v>
      </c>
      <c r="AA128" s="332">
        <f t="shared" si="16"/>
        <v>754.6</v>
      </c>
      <c r="AB128" s="83">
        <f t="shared" si="23"/>
        <v>667.4</v>
      </c>
      <c r="AC128" s="56" t="str">
        <f t="shared" si="17"/>
        <v>Yes</v>
      </c>
      <c r="AD128" s="56">
        <f t="shared" si="21"/>
        <v>7</v>
      </c>
      <c r="AE128" s="56"/>
      <c r="AF128" s="56">
        <f t="shared" si="18"/>
        <v>87.2</v>
      </c>
      <c r="AG128" s="57">
        <f t="shared" si="19"/>
        <v>7.2000754599999999</v>
      </c>
      <c r="AH128" s="56" t="str">
        <f t="shared" si="13"/>
        <v>Yes</v>
      </c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90"/>
      <c r="AT128" s="90"/>
    </row>
    <row r="129" spans="1:46" ht="18" customHeight="1">
      <c r="A129" s="76" t="s">
        <v>39</v>
      </c>
      <c r="B129" s="76" t="s">
        <v>53</v>
      </c>
      <c r="C129" s="76" t="s">
        <v>251</v>
      </c>
      <c r="D129" s="123"/>
      <c r="E129" s="76"/>
      <c r="F129" s="76" t="s">
        <v>145</v>
      </c>
      <c r="G129" s="78">
        <v>2024</v>
      </c>
      <c r="H129" s="78">
        <v>2024</v>
      </c>
      <c r="I129" s="78"/>
      <c r="J129" s="48" t="str">
        <f t="shared" si="14"/>
        <v>Multi Year</v>
      </c>
      <c r="K129" s="78" t="s">
        <v>237</v>
      </c>
      <c r="L129" s="79" t="s">
        <v>392</v>
      </c>
      <c r="M129" s="183" t="s">
        <v>105</v>
      </c>
      <c r="N129" s="74"/>
      <c r="O129" s="74"/>
      <c r="P129" s="74"/>
      <c r="Q129" s="74"/>
      <c r="R129" s="74"/>
      <c r="S129" s="50" t="str">
        <f t="shared" si="15"/>
        <v>$1 Million to $5 Million</v>
      </c>
      <c r="T129" s="164"/>
      <c r="U129" s="164">
        <v>1261.5999999999999</v>
      </c>
      <c r="V129" s="121">
        <v>290.60000000000002</v>
      </c>
      <c r="W129" s="182"/>
      <c r="X129" s="355"/>
      <c r="Y129" s="355"/>
      <c r="Z129" s="343">
        <f t="shared" si="11"/>
        <v>1552.1999999999998</v>
      </c>
      <c r="AA129" s="332">
        <f t="shared" si="16"/>
        <v>1552.1999999999998</v>
      </c>
      <c r="AB129" s="83">
        <f t="shared" si="23"/>
        <v>290.60000000000002</v>
      </c>
      <c r="AC129" s="56" t="str">
        <f t="shared" si="17"/>
        <v>Yes</v>
      </c>
      <c r="AD129" s="56">
        <f t="shared" si="21"/>
        <v>7</v>
      </c>
      <c r="AE129" s="56"/>
      <c r="AF129" s="56">
        <f t="shared" si="18"/>
        <v>1261.5999999999999</v>
      </c>
      <c r="AG129" s="57">
        <f t="shared" si="19"/>
        <v>7.2001552200000001</v>
      </c>
      <c r="AH129" s="56" t="str">
        <f t="shared" si="13"/>
        <v>Yes</v>
      </c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90"/>
      <c r="AT129" s="90"/>
    </row>
    <row r="130" spans="1:46" ht="18" hidden="1" customHeight="1">
      <c r="A130" s="76" t="s">
        <v>39</v>
      </c>
      <c r="B130" s="76" t="s">
        <v>53</v>
      </c>
      <c r="C130" s="76" t="s">
        <v>251</v>
      </c>
      <c r="D130" s="123"/>
      <c r="E130" s="76"/>
      <c r="F130" s="76" t="s">
        <v>145</v>
      </c>
      <c r="G130" s="78">
        <v>2024</v>
      </c>
      <c r="H130" s="78"/>
      <c r="I130" s="78">
        <v>2024</v>
      </c>
      <c r="J130" s="48" t="str">
        <f t="shared" si="14"/>
        <v>Single Year</v>
      </c>
      <c r="K130" s="78" t="s">
        <v>237</v>
      </c>
      <c r="L130" s="153" t="s">
        <v>393</v>
      </c>
      <c r="M130" s="183" t="s">
        <v>57</v>
      </c>
      <c r="N130" s="74"/>
      <c r="O130" s="74"/>
      <c r="P130" s="74"/>
      <c r="Q130" s="74"/>
      <c r="R130" s="74"/>
      <c r="S130" s="50" t="str">
        <f t="shared" si="15"/>
        <v>Under $750,000</v>
      </c>
      <c r="T130" s="121"/>
      <c r="U130" s="156">
        <v>430.4</v>
      </c>
      <c r="V130" s="121"/>
      <c r="W130" s="182"/>
      <c r="X130" s="122"/>
      <c r="Y130" s="122"/>
      <c r="Z130" s="82">
        <f t="shared" si="11"/>
        <v>430.4</v>
      </c>
      <c r="AA130" s="54">
        <f t="shared" si="16"/>
        <v>430.4</v>
      </c>
      <c r="AB130" s="83">
        <f t="shared" si="23"/>
        <v>0</v>
      </c>
      <c r="AC130" s="56" t="str">
        <f t="shared" si="17"/>
        <v>No</v>
      </c>
      <c r="AD130" s="56">
        <f t="shared" si="21"/>
        <v>7</v>
      </c>
      <c r="AE130" s="56"/>
      <c r="AF130" s="56">
        <f t="shared" si="18"/>
        <v>430.4</v>
      </c>
      <c r="AG130" s="57">
        <f t="shared" si="19"/>
        <v>7.1000430400000001</v>
      </c>
      <c r="AH130" s="56" t="str">
        <f t="shared" si="13"/>
        <v>Yes</v>
      </c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90"/>
      <c r="AT130" s="90"/>
    </row>
    <row r="131" spans="1:46" ht="18" hidden="1" customHeight="1">
      <c r="A131" s="76" t="s">
        <v>39</v>
      </c>
      <c r="B131" s="76" t="s">
        <v>53</v>
      </c>
      <c r="C131" s="76" t="s">
        <v>251</v>
      </c>
      <c r="D131" s="123"/>
      <c r="E131" s="76"/>
      <c r="F131" s="76" t="s">
        <v>145</v>
      </c>
      <c r="G131" s="78">
        <v>2024</v>
      </c>
      <c r="H131" s="78"/>
      <c r="I131" s="78">
        <v>2024</v>
      </c>
      <c r="J131" s="48" t="str">
        <f t="shared" si="14"/>
        <v>Single Year</v>
      </c>
      <c r="K131" s="78" t="s">
        <v>237</v>
      </c>
      <c r="L131" s="153" t="s">
        <v>394</v>
      </c>
      <c r="M131" s="183" t="s">
        <v>63</v>
      </c>
      <c r="N131" s="74"/>
      <c r="O131" s="74"/>
      <c r="P131" s="74"/>
      <c r="Q131" s="74"/>
      <c r="R131" s="74"/>
      <c r="S131" s="50" t="str">
        <f t="shared" si="15"/>
        <v>Under $750,000</v>
      </c>
      <c r="T131" s="121"/>
      <c r="U131" s="156">
        <v>402.3</v>
      </c>
      <c r="V131" s="121"/>
      <c r="W131" s="182"/>
      <c r="X131" s="122"/>
      <c r="Y131" s="122"/>
      <c r="Z131" s="82">
        <f t="shared" si="11"/>
        <v>402.3</v>
      </c>
      <c r="AA131" s="54">
        <f t="shared" si="16"/>
        <v>402.3</v>
      </c>
      <c r="AB131" s="83">
        <f t="shared" si="23"/>
        <v>0</v>
      </c>
      <c r="AC131" s="56" t="str">
        <f t="shared" si="17"/>
        <v>No</v>
      </c>
      <c r="AD131" s="56">
        <f t="shared" si="21"/>
        <v>7</v>
      </c>
      <c r="AE131" s="56"/>
      <c r="AF131" s="56">
        <f t="shared" si="18"/>
        <v>402.3</v>
      </c>
      <c r="AG131" s="57">
        <f t="shared" si="19"/>
        <v>7.1000402300000003</v>
      </c>
      <c r="AH131" s="56" t="str">
        <f t="shared" si="13"/>
        <v>Yes</v>
      </c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90"/>
      <c r="AT131" s="90" t="s">
        <v>395</v>
      </c>
    </row>
    <row r="132" spans="1:46" ht="18" customHeight="1">
      <c r="A132" s="76" t="s">
        <v>39</v>
      </c>
      <c r="B132" s="76" t="s">
        <v>53</v>
      </c>
      <c r="C132" s="76" t="s">
        <v>251</v>
      </c>
      <c r="D132" s="123"/>
      <c r="E132" s="76"/>
      <c r="F132" s="76" t="s">
        <v>145</v>
      </c>
      <c r="G132" s="78">
        <v>2024</v>
      </c>
      <c r="H132" s="78">
        <v>2024</v>
      </c>
      <c r="I132" s="78"/>
      <c r="J132" s="48" t="str">
        <f t="shared" si="14"/>
        <v>Multi Year</v>
      </c>
      <c r="K132" s="78" t="s">
        <v>237</v>
      </c>
      <c r="L132" s="79" t="s">
        <v>396</v>
      </c>
      <c r="M132" s="183" t="s">
        <v>104</v>
      </c>
      <c r="N132" s="74"/>
      <c r="O132" s="74"/>
      <c r="P132" s="74"/>
      <c r="Q132" s="74"/>
      <c r="R132" s="74"/>
      <c r="S132" s="50" t="str">
        <f t="shared" si="15"/>
        <v>$1 Million to $5 Million</v>
      </c>
      <c r="T132" s="121"/>
      <c r="U132" s="164">
        <v>953.5</v>
      </c>
      <c r="V132" s="121">
        <v>500.3</v>
      </c>
      <c r="W132" s="182"/>
      <c r="X132" s="355"/>
      <c r="Y132" s="355"/>
      <c r="Z132" s="343">
        <f t="shared" si="11"/>
        <v>1453.8</v>
      </c>
      <c r="AA132" s="332">
        <f t="shared" si="16"/>
        <v>1453.8</v>
      </c>
      <c r="AB132" s="83">
        <f t="shared" si="23"/>
        <v>500.3</v>
      </c>
      <c r="AC132" s="56" t="str">
        <f t="shared" si="17"/>
        <v>Yes</v>
      </c>
      <c r="AD132" s="56">
        <f t="shared" si="21"/>
        <v>7</v>
      </c>
      <c r="AE132" s="56"/>
      <c r="AF132" s="56">
        <f t="shared" si="18"/>
        <v>953.5</v>
      </c>
      <c r="AG132" s="57">
        <f t="shared" si="19"/>
        <v>7.2001453800000004</v>
      </c>
      <c r="AH132" s="56" t="str">
        <f t="shared" si="13"/>
        <v>Yes</v>
      </c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90"/>
      <c r="AT132" s="90"/>
    </row>
    <row r="133" spans="1:46" ht="18" customHeight="1">
      <c r="A133" s="76" t="s">
        <v>39</v>
      </c>
      <c r="B133" s="76" t="s">
        <v>100</v>
      </c>
      <c r="C133" s="76" t="s">
        <v>258</v>
      </c>
      <c r="D133" s="123" t="s">
        <v>261</v>
      </c>
      <c r="E133" s="76"/>
      <c r="F133" s="76" t="s">
        <v>145</v>
      </c>
      <c r="G133" s="78">
        <v>2024</v>
      </c>
      <c r="H133" s="78">
        <v>2024</v>
      </c>
      <c r="I133" s="78"/>
      <c r="J133" s="48" t="str">
        <f t="shared" si="14"/>
        <v>Multi Year</v>
      </c>
      <c r="K133" s="78" t="s">
        <v>237</v>
      </c>
      <c r="L133" s="79" t="s">
        <v>397</v>
      </c>
      <c r="M133" s="183" t="s">
        <v>101</v>
      </c>
      <c r="N133" s="74"/>
      <c r="O133" s="74"/>
      <c r="P133" s="74"/>
      <c r="Q133" s="74"/>
      <c r="R133" s="99"/>
      <c r="S133" s="50" t="str">
        <f t="shared" si="15"/>
        <v>Over $5 Million</v>
      </c>
      <c r="T133" s="121"/>
      <c r="U133" s="164">
        <v>1479.1</v>
      </c>
      <c r="V133" s="164">
        <v>4148.8</v>
      </c>
      <c r="W133" s="121">
        <v>8.4</v>
      </c>
      <c r="X133" s="355"/>
      <c r="Y133" s="355"/>
      <c r="Z133" s="343">
        <f t="shared" ref="Z133:Z196" si="24">SUM(U133:Y133)</f>
        <v>5636.2999999999993</v>
      </c>
      <c r="AA133" s="332">
        <f t="shared" si="16"/>
        <v>5636.2999999999993</v>
      </c>
      <c r="AB133" s="83">
        <f t="shared" si="23"/>
        <v>4157.2</v>
      </c>
      <c r="AC133" s="56" t="str">
        <f t="shared" si="17"/>
        <v>Yes</v>
      </c>
      <c r="AD133" s="56">
        <f t="shared" si="21"/>
        <v>7</v>
      </c>
      <c r="AE133" s="56"/>
      <c r="AF133" s="56">
        <f t="shared" si="18"/>
        <v>1479.1</v>
      </c>
      <c r="AG133" s="57">
        <f t="shared" si="19"/>
        <v>7.3005636300000001</v>
      </c>
      <c r="AH133" s="56" t="str">
        <f t="shared" ref="AH133:AH196" si="25">IF(SUM(U133:Y133)&lt;&gt;0,"Yes","No")</f>
        <v>Yes</v>
      </c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90"/>
      <c r="AT133" s="90"/>
    </row>
    <row r="134" spans="1:46" ht="18" hidden="1" customHeight="1">
      <c r="A134" s="123" t="s">
        <v>39</v>
      </c>
      <c r="B134" s="123" t="s">
        <v>40</v>
      </c>
      <c r="C134" s="123" t="s">
        <v>258</v>
      </c>
      <c r="D134" s="123" t="s">
        <v>261</v>
      </c>
      <c r="E134" s="123"/>
      <c r="F134" s="123" t="s">
        <v>145</v>
      </c>
      <c r="G134" s="110">
        <v>2024</v>
      </c>
      <c r="H134" s="110"/>
      <c r="I134" s="110">
        <v>2024</v>
      </c>
      <c r="J134" s="48" t="str">
        <f t="shared" ref="J134:J197" si="26">IF(COUNT(T134:Y134)&gt;1,"Multi Year","Single Year")</f>
        <v>Single Year</v>
      </c>
      <c r="K134" s="110" t="s">
        <v>237</v>
      </c>
      <c r="L134" s="154" t="s">
        <v>398</v>
      </c>
      <c r="M134" s="183" t="s">
        <v>41</v>
      </c>
      <c r="N134" s="99"/>
      <c r="O134" s="99"/>
      <c r="P134" s="99"/>
      <c r="Q134" s="99"/>
      <c r="R134" s="74"/>
      <c r="S134" s="50" t="str">
        <f t="shared" ref="S134:S197" si="27">IF(AA134&lt;750,"Under $750,000",(IF(AND(AA134&gt;=750,AA134&lt;1000),"$750,000 to $1 Million",(IF(AND(AA134&gt;=1000,AA134&lt;5000),"$1 Million to $5 Million",IF(AA134&gt;=5000,"Over $5 Million"))))))</f>
        <v>Under $750,000</v>
      </c>
      <c r="T134" s="177"/>
      <c r="U134" s="179">
        <v>50</v>
      </c>
      <c r="V134" s="177"/>
      <c r="W134" s="181"/>
      <c r="X134" s="137"/>
      <c r="Y134" s="137"/>
      <c r="Z134" s="82">
        <f t="shared" si="24"/>
        <v>50</v>
      </c>
      <c r="AA134" s="54">
        <f t="shared" ref="AA134:AA197" si="28">SUM(T134:Y134)</f>
        <v>50</v>
      </c>
      <c r="AB134" s="83">
        <f t="shared" si="23"/>
        <v>0</v>
      </c>
      <c r="AC134" s="56" t="str">
        <f t="shared" ref="AC134:AC197" si="29">IF(AA134&lt;750,"No","Yes")</f>
        <v>No</v>
      </c>
      <c r="AD134" s="56">
        <f t="shared" si="21"/>
        <v>7</v>
      </c>
      <c r="AE134" s="56"/>
      <c r="AF134" s="56">
        <f t="shared" ref="AF134:AF197" si="30">IF(T134&lt;&gt;"",T134,IF(U134&lt;&gt;"",U134,IF(V134&lt;&gt;"",V134,IF(W134&lt;&gt;"",W134,IF(X134&lt;&gt;"",X134,IF(Y134&lt;&gt;"",Y134,0))))))</f>
        <v>50</v>
      </c>
      <c r="AG134" s="57">
        <f t="shared" ref="AG134:AG197" si="31">VALUE(TEXT(AD134,"#")&amp;"."&amp;TEXT(COUNT(T134:Y134),"#")&amp;TEXT(AA134*10,"0000000"))</f>
        <v>7.1000050000000003</v>
      </c>
      <c r="AH134" s="56" t="str">
        <f t="shared" si="25"/>
        <v>Yes</v>
      </c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90"/>
      <c r="AT134" s="90"/>
    </row>
    <row r="135" spans="1:46" ht="18" hidden="1" customHeight="1">
      <c r="A135" s="76" t="s">
        <v>39</v>
      </c>
      <c r="B135" s="76" t="s">
        <v>40</v>
      </c>
      <c r="C135" s="76" t="s">
        <v>258</v>
      </c>
      <c r="D135" s="76" t="s">
        <v>261</v>
      </c>
      <c r="E135" s="76"/>
      <c r="F135" s="76" t="s">
        <v>151</v>
      </c>
      <c r="G135" s="78">
        <v>2024</v>
      </c>
      <c r="H135" s="78"/>
      <c r="I135" s="78">
        <v>2024</v>
      </c>
      <c r="J135" s="48" t="str">
        <f t="shared" si="26"/>
        <v>Single Year</v>
      </c>
      <c r="K135" s="78" t="s">
        <v>237</v>
      </c>
      <c r="L135" s="153" t="s">
        <v>399</v>
      </c>
      <c r="M135" s="183" t="s">
        <v>42</v>
      </c>
      <c r="N135" s="74"/>
      <c r="O135" s="74"/>
      <c r="P135" s="74"/>
      <c r="Q135" s="74"/>
      <c r="R135" s="74"/>
      <c r="S135" s="50" t="str">
        <f t="shared" si="27"/>
        <v>Under $750,000</v>
      </c>
      <c r="T135" s="121"/>
      <c r="U135" s="156">
        <v>198.3</v>
      </c>
      <c r="V135" s="164"/>
      <c r="W135" s="182"/>
      <c r="X135" s="122"/>
      <c r="Y135" s="122"/>
      <c r="Z135" s="82">
        <f t="shared" si="24"/>
        <v>198.3</v>
      </c>
      <c r="AA135" s="54">
        <f t="shared" si="28"/>
        <v>198.3</v>
      </c>
      <c r="AB135" s="83">
        <f t="shared" si="23"/>
        <v>0</v>
      </c>
      <c r="AC135" s="56" t="str">
        <f t="shared" si="29"/>
        <v>No</v>
      </c>
      <c r="AD135" s="56">
        <f t="shared" si="21"/>
        <v>7</v>
      </c>
      <c r="AE135" s="56"/>
      <c r="AF135" s="56">
        <f t="shared" si="30"/>
        <v>198.3</v>
      </c>
      <c r="AG135" s="57">
        <f t="shared" si="31"/>
        <v>7.1000198299999999</v>
      </c>
      <c r="AH135" s="56" t="str">
        <f t="shared" si="25"/>
        <v>Yes</v>
      </c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187"/>
      <c r="AT135" s="187"/>
    </row>
    <row r="136" spans="1:46" ht="18" hidden="1" customHeight="1">
      <c r="A136" s="76" t="s">
        <v>39</v>
      </c>
      <c r="B136" s="76" t="s">
        <v>40</v>
      </c>
      <c r="C136" s="77" t="s">
        <v>251</v>
      </c>
      <c r="D136" s="147"/>
      <c r="E136" s="77"/>
      <c r="F136" s="76" t="s">
        <v>145</v>
      </c>
      <c r="G136" s="79">
        <v>2024</v>
      </c>
      <c r="H136" s="79"/>
      <c r="I136" s="78">
        <v>2024</v>
      </c>
      <c r="J136" s="48" t="str">
        <f t="shared" si="26"/>
        <v>Single Year</v>
      </c>
      <c r="K136" s="78" t="s">
        <v>237</v>
      </c>
      <c r="L136" s="153" t="s">
        <v>400</v>
      </c>
      <c r="M136" s="183" t="s">
        <v>43</v>
      </c>
      <c r="N136" s="74"/>
      <c r="O136" s="74"/>
      <c r="P136" s="74"/>
      <c r="Q136" s="74"/>
      <c r="R136" s="74"/>
      <c r="S136" s="50" t="str">
        <f t="shared" si="27"/>
        <v>Under $750,000</v>
      </c>
      <c r="T136" s="157"/>
      <c r="U136" s="156">
        <v>234</v>
      </c>
      <c r="V136" s="80"/>
      <c r="W136" s="80"/>
      <c r="X136" s="81"/>
      <c r="Y136" s="81"/>
      <c r="Z136" s="82">
        <f t="shared" si="24"/>
        <v>234</v>
      </c>
      <c r="AA136" s="54">
        <f t="shared" si="28"/>
        <v>234</v>
      </c>
      <c r="AB136" s="83">
        <f t="shared" si="23"/>
        <v>0</v>
      </c>
      <c r="AC136" s="56" t="str">
        <f t="shared" si="29"/>
        <v>No</v>
      </c>
      <c r="AD136" s="56">
        <f t="shared" si="21"/>
        <v>7</v>
      </c>
      <c r="AE136" s="56"/>
      <c r="AF136" s="56">
        <f t="shared" si="30"/>
        <v>234</v>
      </c>
      <c r="AG136" s="57">
        <f t="shared" si="31"/>
        <v>7.1000234000000004</v>
      </c>
      <c r="AH136" s="56" t="str">
        <f t="shared" si="25"/>
        <v>Yes</v>
      </c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90"/>
      <c r="AT136" s="90"/>
    </row>
    <row r="137" spans="1:46" ht="18" hidden="1" customHeight="1">
      <c r="A137" s="76" t="s">
        <v>39</v>
      </c>
      <c r="B137" s="76" t="s">
        <v>40</v>
      </c>
      <c r="C137" s="77" t="s">
        <v>251</v>
      </c>
      <c r="D137" s="147"/>
      <c r="E137" s="77"/>
      <c r="F137" s="76" t="s">
        <v>145</v>
      </c>
      <c r="G137" s="79">
        <v>2024</v>
      </c>
      <c r="H137" s="79"/>
      <c r="I137" s="78">
        <v>2024</v>
      </c>
      <c r="J137" s="48" t="str">
        <f t="shared" si="26"/>
        <v>Single Year</v>
      </c>
      <c r="K137" s="78" t="s">
        <v>237</v>
      </c>
      <c r="L137" s="153" t="s">
        <v>401</v>
      </c>
      <c r="M137" s="183" t="s">
        <v>44</v>
      </c>
      <c r="N137" s="74"/>
      <c r="O137" s="74"/>
      <c r="P137" s="74"/>
      <c r="Q137" s="74"/>
      <c r="R137" s="74"/>
      <c r="S137" s="50" t="str">
        <f t="shared" si="27"/>
        <v>Under $750,000</v>
      </c>
      <c r="T137" s="157"/>
      <c r="U137" s="156">
        <v>149.6</v>
      </c>
      <c r="V137" s="80"/>
      <c r="W137" s="80"/>
      <c r="X137" s="81"/>
      <c r="Y137" s="81"/>
      <c r="Z137" s="82">
        <f t="shared" si="24"/>
        <v>149.6</v>
      </c>
      <c r="AA137" s="54">
        <f t="shared" si="28"/>
        <v>149.6</v>
      </c>
      <c r="AB137" s="83">
        <f t="shared" si="23"/>
        <v>0</v>
      </c>
      <c r="AC137" s="56" t="str">
        <f t="shared" si="29"/>
        <v>No</v>
      </c>
      <c r="AD137" s="56">
        <f t="shared" si="21"/>
        <v>7</v>
      </c>
      <c r="AE137" s="56"/>
      <c r="AF137" s="56">
        <f t="shared" si="30"/>
        <v>149.6</v>
      </c>
      <c r="AG137" s="57">
        <f t="shared" si="31"/>
        <v>7.1000149600000002</v>
      </c>
      <c r="AH137" s="56" t="str">
        <f t="shared" si="25"/>
        <v>Yes</v>
      </c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90"/>
      <c r="AT137" s="90" t="s">
        <v>402</v>
      </c>
    </row>
    <row r="138" spans="1:46" ht="18" hidden="1" customHeight="1">
      <c r="A138" s="76" t="s">
        <v>122</v>
      </c>
      <c r="B138" s="76"/>
      <c r="C138" s="76" t="s">
        <v>258</v>
      </c>
      <c r="D138" s="123" t="s">
        <v>261</v>
      </c>
      <c r="E138" s="76"/>
      <c r="F138" s="76" t="s">
        <v>403</v>
      </c>
      <c r="G138" s="78">
        <v>2024</v>
      </c>
      <c r="H138" s="78"/>
      <c r="I138" s="78">
        <v>2024</v>
      </c>
      <c r="J138" s="48" t="str">
        <f t="shared" si="26"/>
        <v>Single Year</v>
      </c>
      <c r="K138" s="78" t="s">
        <v>237</v>
      </c>
      <c r="L138" s="79" t="s">
        <v>404</v>
      </c>
      <c r="M138" s="183" t="s">
        <v>124</v>
      </c>
      <c r="N138" s="74"/>
      <c r="O138" s="74"/>
      <c r="P138" s="74"/>
      <c r="Q138" s="74"/>
      <c r="R138" s="188"/>
      <c r="S138" s="50" t="str">
        <f t="shared" si="27"/>
        <v>$1 Million to $5 Million</v>
      </c>
      <c r="T138" s="121"/>
      <c r="U138" s="121">
        <v>1000</v>
      </c>
      <c r="V138" s="121"/>
      <c r="W138" s="182"/>
      <c r="X138" s="122"/>
      <c r="Y138" s="122"/>
      <c r="Z138" s="82">
        <f t="shared" si="24"/>
        <v>1000</v>
      </c>
      <c r="AA138" s="54">
        <f t="shared" si="28"/>
        <v>1000</v>
      </c>
      <c r="AB138" s="83">
        <f t="shared" si="23"/>
        <v>0</v>
      </c>
      <c r="AC138" s="56" t="str">
        <f t="shared" si="29"/>
        <v>Yes</v>
      </c>
      <c r="AD138" s="56">
        <f t="shared" si="21"/>
        <v>7</v>
      </c>
      <c r="AE138" s="56"/>
      <c r="AF138" s="56">
        <f t="shared" si="30"/>
        <v>1000</v>
      </c>
      <c r="AG138" s="57">
        <f t="shared" si="31"/>
        <v>7.1001000000000003</v>
      </c>
      <c r="AH138" s="56" t="str">
        <f t="shared" si="25"/>
        <v>Yes</v>
      </c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187"/>
      <c r="AT138" s="187"/>
    </row>
    <row r="139" spans="1:46" ht="18" hidden="1" customHeight="1">
      <c r="A139" s="173" t="s">
        <v>10</v>
      </c>
      <c r="B139" s="173" t="s">
        <v>17</v>
      </c>
      <c r="C139" s="173" t="s">
        <v>258</v>
      </c>
      <c r="D139" s="173" t="s">
        <v>296</v>
      </c>
      <c r="E139" s="173"/>
      <c r="F139" s="173" t="s">
        <v>136</v>
      </c>
      <c r="G139" s="189">
        <v>2025</v>
      </c>
      <c r="H139" s="189"/>
      <c r="I139" s="189">
        <v>2025</v>
      </c>
      <c r="J139" s="48" t="str">
        <f t="shared" si="26"/>
        <v>Single Year</v>
      </c>
      <c r="K139" s="189" t="s">
        <v>237</v>
      </c>
      <c r="L139" s="189"/>
      <c r="M139" s="190" t="s">
        <v>405</v>
      </c>
      <c r="N139" s="188"/>
      <c r="O139" s="188"/>
      <c r="P139" s="188"/>
      <c r="Q139" s="188"/>
      <c r="R139" s="64"/>
      <c r="S139" s="50" t="str">
        <f t="shared" si="27"/>
        <v>Under $750,000</v>
      </c>
      <c r="T139" s="191"/>
      <c r="U139" s="192"/>
      <c r="V139" s="192">
        <v>300</v>
      </c>
      <c r="W139" s="193"/>
      <c r="X139" s="194"/>
      <c r="Y139" s="194"/>
      <c r="Z139" s="53">
        <f t="shared" si="24"/>
        <v>300</v>
      </c>
      <c r="AA139" s="54">
        <f t="shared" si="28"/>
        <v>300</v>
      </c>
      <c r="AB139" s="55">
        <f t="shared" ref="AB139:AB202" si="32">SUM(W139:Y139)</f>
        <v>0</v>
      </c>
      <c r="AC139" s="56" t="str">
        <f t="shared" si="29"/>
        <v>No</v>
      </c>
      <c r="AD139" s="56">
        <f t="shared" si="21"/>
        <v>6</v>
      </c>
      <c r="AE139" s="56"/>
      <c r="AF139" s="56">
        <f t="shared" si="30"/>
        <v>300</v>
      </c>
      <c r="AG139" s="57">
        <f t="shared" si="31"/>
        <v>6.1000300000000003</v>
      </c>
      <c r="AH139" s="56" t="str">
        <f t="shared" si="25"/>
        <v>Yes</v>
      </c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187"/>
      <c r="AT139" s="187"/>
    </row>
    <row r="140" spans="1:46" ht="18" hidden="1" customHeight="1">
      <c r="A140" s="48" t="s">
        <v>10</v>
      </c>
      <c r="B140" s="48" t="s">
        <v>17</v>
      </c>
      <c r="C140" s="48" t="s">
        <v>258</v>
      </c>
      <c r="D140" s="48" t="s">
        <v>296</v>
      </c>
      <c r="E140" s="48"/>
      <c r="F140" s="48" t="s">
        <v>136</v>
      </c>
      <c r="G140" s="49">
        <v>2025</v>
      </c>
      <c r="H140" s="49"/>
      <c r="I140" s="49">
        <v>2025</v>
      </c>
      <c r="J140" s="48" t="str">
        <f t="shared" si="26"/>
        <v>Single Year</v>
      </c>
      <c r="K140" s="49" t="s">
        <v>237</v>
      </c>
      <c r="L140" s="63"/>
      <c r="M140" s="190" t="s">
        <v>406</v>
      </c>
      <c r="N140" s="64"/>
      <c r="O140" s="64"/>
      <c r="P140" s="64"/>
      <c r="Q140" s="64"/>
      <c r="R140" s="195"/>
      <c r="S140" s="50" t="str">
        <f t="shared" si="27"/>
        <v>Under $750,000</v>
      </c>
      <c r="T140" s="196"/>
      <c r="U140" s="197"/>
      <c r="V140" s="72">
        <v>300</v>
      </c>
      <c r="W140" s="192"/>
      <c r="X140" s="52"/>
      <c r="Y140" s="52"/>
      <c r="Z140" s="53">
        <f t="shared" si="24"/>
        <v>300</v>
      </c>
      <c r="AA140" s="54">
        <f t="shared" si="28"/>
        <v>300</v>
      </c>
      <c r="AB140" s="55">
        <f t="shared" si="32"/>
        <v>0</v>
      </c>
      <c r="AC140" s="56" t="str">
        <f t="shared" si="29"/>
        <v>No</v>
      </c>
      <c r="AD140" s="56">
        <f t="shared" si="21"/>
        <v>6</v>
      </c>
      <c r="AE140" s="56"/>
      <c r="AF140" s="56">
        <f t="shared" si="30"/>
        <v>300</v>
      </c>
      <c r="AG140" s="57">
        <f t="shared" si="31"/>
        <v>6.1000300000000003</v>
      </c>
      <c r="AH140" s="56" t="str">
        <f t="shared" si="25"/>
        <v>Yes</v>
      </c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187"/>
      <c r="AT140" s="187"/>
    </row>
    <row r="141" spans="1:46" ht="18" hidden="1" customHeight="1">
      <c r="A141" s="173" t="s">
        <v>10</v>
      </c>
      <c r="B141" s="173" t="s">
        <v>17</v>
      </c>
      <c r="C141" s="173" t="s">
        <v>258</v>
      </c>
      <c r="D141" s="173" t="s">
        <v>259</v>
      </c>
      <c r="E141" s="173"/>
      <c r="F141" s="173" t="s">
        <v>136</v>
      </c>
      <c r="G141" s="189">
        <v>2025</v>
      </c>
      <c r="H141" s="189"/>
      <c r="I141" s="189">
        <v>2025</v>
      </c>
      <c r="J141" s="48" t="str">
        <f t="shared" si="26"/>
        <v>Single Year</v>
      </c>
      <c r="K141" s="189" t="s">
        <v>237</v>
      </c>
      <c r="L141" s="189"/>
      <c r="M141" s="183" t="s">
        <v>407</v>
      </c>
      <c r="N141" s="195"/>
      <c r="O141" s="195"/>
      <c r="P141" s="195"/>
      <c r="Q141" s="195"/>
      <c r="R141" s="195"/>
      <c r="S141" s="50" t="str">
        <f t="shared" si="27"/>
        <v>Under $750,000</v>
      </c>
      <c r="T141" s="198"/>
      <c r="U141" s="199"/>
      <c r="V141" s="192">
        <v>600</v>
      </c>
      <c r="W141" s="199"/>
      <c r="X141" s="194"/>
      <c r="Y141" s="194"/>
      <c r="Z141" s="53">
        <f t="shared" si="24"/>
        <v>600</v>
      </c>
      <c r="AA141" s="54">
        <f t="shared" si="28"/>
        <v>600</v>
      </c>
      <c r="AB141" s="55">
        <f t="shared" si="32"/>
        <v>0</v>
      </c>
      <c r="AC141" s="56" t="str">
        <f t="shared" si="29"/>
        <v>No</v>
      </c>
      <c r="AD141" s="56">
        <f t="shared" si="21"/>
        <v>6</v>
      </c>
      <c r="AE141" s="56"/>
      <c r="AF141" s="56">
        <f t="shared" si="30"/>
        <v>600</v>
      </c>
      <c r="AG141" s="57">
        <f t="shared" si="31"/>
        <v>6.10006</v>
      </c>
      <c r="AH141" s="56" t="str">
        <f t="shared" si="25"/>
        <v>Yes</v>
      </c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187"/>
      <c r="AT141" s="187"/>
    </row>
    <row r="142" spans="1:46" ht="18" hidden="1" customHeight="1">
      <c r="A142" s="173" t="s">
        <v>10</v>
      </c>
      <c r="B142" s="173" t="s">
        <v>17</v>
      </c>
      <c r="C142" s="173" t="s">
        <v>258</v>
      </c>
      <c r="D142" s="173" t="s">
        <v>261</v>
      </c>
      <c r="E142" s="173"/>
      <c r="F142" s="173" t="s">
        <v>136</v>
      </c>
      <c r="G142" s="189">
        <v>2025</v>
      </c>
      <c r="H142" s="189"/>
      <c r="I142" s="189">
        <v>2025</v>
      </c>
      <c r="J142" s="48" t="str">
        <f t="shared" si="26"/>
        <v>Single Year</v>
      </c>
      <c r="K142" s="189" t="s">
        <v>237</v>
      </c>
      <c r="L142" s="200"/>
      <c r="M142" s="190" t="s">
        <v>408</v>
      </c>
      <c r="N142" s="195"/>
      <c r="O142" s="195"/>
      <c r="P142" s="195"/>
      <c r="Q142" s="195"/>
      <c r="R142" s="99"/>
      <c r="S142" s="50" t="str">
        <f t="shared" si="27"/>
        <v>$1 Million to $5 Million</v>
      </c>
      <c r="T142" s="201"/>
      <c r="U142" s="201"/>
      <c r="V142" s="191">
        <v>1569</v>
      </c>
      <c r="W142" s="201"/>
      <c r="X142" s="194"/>
      <c r="Y142" s="194"/>
      <c r="Z142" s="53">
        <f t="shared" si="24"/>
        <v>1569</v>
      </c>
      <c r="AA142" s="54">
        <f t="shared" si="28"/>
        <v>1569</v>
      </c>
      <c r="AB142" s="55">
        <f t="shared" si="32"/>
        <v>0</v>
      </c>
      <c r="AC142" s="56" t="str">
        <f t="shared" si="29"/>
        <v>Yes</v>
      </c>
      <c r="AD142" s="56">
        <f t="shared" si="21"/>
        <v>6</v>
      </c>
      <c r="AE142" s="56"/>
      <c r="AF142" s="56">
        <f t="shared" si="30"/>
        <v>1569</v>
      </c>
      <c r="AG142" s="57">
        <f t="shared" si="31"/>
        <v>6.1001569</v>
      </c>
      <c r="AH142" s="56" t="str">
        <f t="shared" si="25"/>
        <v>Yes</v>
      </c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187"/>
      <c r="AT142" s="187"/>
    </row>
    <row r="143" spans="1:46" ht="18" hidden="1" customHeight="1">
      <c r="A143" s="108" t="s">
        <v>10</v>
      </c>
      <c r="B143" s="108" t="s">
        <v>17</v>
      </c>
      <c r="C143" s="76" t="s">
        <v>258</v>
      </c>
      <c r="D143" s="123" t="s">
        <v>261</v>
      </c>
      <c r="E143" s="108"/>
      <c r="F143" s="108" t="s">
        <v>136</v>
      </c>
      <c r="G143" s="109">
        <v>2025</v>
      </c>
      <c r="H143" s="109"/>
      <c r="I143" s="109">
        <v>2025</v>
      </c>
      <c r="J143" s="48" t="str">
        <f t="shared" si="26"/>
        <v>Single Year</v>
      </c>
      <c r="K143" s="109" t="s">
        <v>237</v>
      </c>
      <c r="L143" s="109"/>
      <c r="M143" s="202" t="s">
        <v>409</v>
      </c>
      <c r="N143" s="172"/>
      <c r="O143" s="172"/>
      <c r="P143" s="172"/>
      <c r="Q143" s="172"/>
      <c r="R143" s="74"/>
      <c r="S143" s="50" t="str">
        <f t="shared" si="27"/>
        <v>Under $750,000</v>
      </c>
      <c r="T143" s="203"/>
      <c r="U143" s="203"/>
      <c r="V143" s="204">
        <v>200</v>
      </c>
      <c r="W143" s="204"/>
      <c r="X143" s="116"/>
      <c r="Y143" s="116"/>
      <c r="Z143" s="53">
        <f t="shared" si="24"/>
        <v>200</v>
      </c>
      <c r="AA143" s="54">
        <f t="shared" si="28"/>
        <v>200</v>
      </c>
      <c r="AB143" s="55">
        <f t="shared" si="32"/>
        <v>0</v>
      </c>
      <c r="AC143" s="56" t="str">
        <f t="shared" si="29"/>
        <v>No</v>
      </c>
      <c r="AD143" s="56">
        <f t="shared" si="21"/>
        <v>6</v>
      </c>
      <c r="AE143" s="56"/>
      <c r="AF143" s="56">
        <f t="shared" si="30"/>
        <v>200</v>
      </c>
      <c r="AG143" s="57">
        <f t="shared" si="31"/>
        <v>6.1000199999999998</v>
      </c>
      <c r="AH143" s="56" t="str">
        <f t="shared" si="25"/>
        <v>Yes</v>
      </c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187"/>
      <c r="AT143" s="187"/>
    </row>
    <row r="144" spans="1:46" ht="18" hidden="1" customHeight="1">
      <c r="A144" s="48" t="s">
        <v>10</v>
      </c>
      <c r="B144" s="48" t="s">
        <v>17</v>
      </c>
      <c r="C144" s="48" t="s">
        <v>251</v>
      </c>
      <c r="D144" s="95"/>
      <c r="E144" s="48"/>
      <c r="F144" s="48" t="s">
        <v>136</v>
      </c>
      <c r="G144" s="49">
        <v>2025</v>
      </c>
      <c r="H144" s="49"/>
      <c r="I144" s="49">
        <v>2025</v>
      </c>
      <c r="J144" s="48" t="str">
        <f t="shared" si="26"/>
        <v>Single Year</v>
      </c>
      <c r="K144" s="49" t="s">
        <v>237</v>
      </c>
      <c r="L144" s="79"/>
      <c r="M144" s="190" t="s">
        <v>410</v>
      </c>
      <c r="N144" s="74"/>
      <c r="O144" s="74"/>
      <c r="P144" s="74"/>
      <c r="Q144" s="74"/>
      <c r="R144" s="205"/>
      <c r="S144" s="50" t="str">
        <f t="shared" si="27"/>
        <v>$1 Million to $5 Million</v>
      </c>
      <c r="T144" s="106"/>
      <c r="U144" s="80"/>
      <c r="V144" s="72">
        <v>1000</v>
      </c>
      <c r="W144" s="192"/>
      <c r="X144" s="81"/>
      <c r="Y144" s="81"/>
      <c r="Z144" s="53">
        <f t="shared" si="24"/>
        <v>1000</v>
      </c>
      <c r="AA144" s="54">
        <f t="shared" si="28"/>
        <v>1000</v>
      </c>
      <c r="AB144" s="55">
        <f t="shared" si="32"/>
        <v>0</v>
      </c>
      <c r="AC144" s="56" t="str">
        <f t="shared" si="29"/>
        <v>Yes</v>
      </c>
      <c r="AD144" s="56">
        <f t="shared" si="21"/>
        <v>6</v>
      </c>
      <c r="AE144" s="56"/>
      <c r="AF144" s="56">
        <f t="shared" si="30"/>
        <v>1000</v>
      </c>
      <c r="AG144" s="57">
        <f t="shared" si="31"/>
        <v>6.1001000000000003</v>
      </c>
      <c r="AH144" s="56" t="str">
        <f t="shared" si="25"/>
        <v>Yes</v>
      </c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187" t="s">
        <v>411</v>
      </c>
      <c r="AT144" s="187"/>
    </row>
    <row r="145" spans="1:46" ht="18" hidden="1" customHeight="1">
      <c r="A145" s="48" t="s">
        <v>10</v>
      </c>
      <c r="B145" s="48" t="s">
        <v>17</v>
      </c>
      <c r="C145" s="48" t="s">
        <v>251</v>
      </c>
      <c r="D145" s="95"/>
      <c r="E145" s="48"/>
      <c r="F145" s="48" t="s">
        <v>136</v>
      </c>
      <c r="G145" s="49">
        <v>2025</v>
      </c>
      <c r="H145" s="49"/>
      <c r="I145" s="49">
        <v>2025</v>
      </c>
      <c r="J145" s="48" t="str">
        <f t="shared" si="26"/>
        <v>Single Year</v>
      </c>
      <c r="K145" s="49" t="s">
        <v>237</v>
      </c>
      <c r="L145" s="79"/>
      <c r="M145" s="190" t="s">
        <v>412</v>
      </c>
      <c r="N145" s="74"/>
      <c r="O145" s="74"/>
      <c r="P145" s="74"/>
      <c r="Q145" s="74"/>
      <c r="R145" s="105"/>
      <c r="S145" s="50" t="str">
        <f t="shared" si="27"/>
        <v>Under $750,000</v>
      </c>
      <c r="T145" s="106"/>
      <c r="U145" s="80"/>
      <c r="V145" s="72">
        <v>100</v>
      </c>
      <c r="W145" s="80"/>
      <c r="X145" s="81"/>
      <c r="Y145" s="81"/>
      <c r="Z145" s="53">
        <f t="shared" si="24"/>
        <v>100</v>
      </c>
      <c r="AA145" s="54">
        <f t="shared" si="28"/>
        <v>100</v>
      </c>
      <c r="AB145" s="55">
        <f t="shared" si="32"/>
        <v>0</v>
      </c>
      <c r="AC145" s="56" t="str">
        <f t="shared" si="29"/>
        <v>No</v>
      </c>
      <c r="AD145" s="56">
        <f t="shared" si="21"/>
        <v>6</v>
      </c>
      <c r="AE145" s="56"/>
      <c r="AF145" s="56">
        <f t="shared" si="30"/>
        <v>100</v>
      </c>
      <c r="AG145" s="57">
        <f t="shared" si="31"/>
        <v>6.1000100000000002</v>
      </c>
      <c r="AH145" s="56" t="str">
        <f t="shared" si="25"/>
        <v>Yes</v>
      </c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187"/>
      <c r="AT145" s="187"/>
    </row>
    <row r="146" spans="1:46" ht="18" customHeight="1">
      <c r="A146" s="108" t="s">
        <v>10</v>
      </c>
      <c r="B146" s="108" t="s">
        <v>17</v>
      </c>
      <c r="C146" s="173" t="s">
        <v>251</v>
      </c>
      <c r="D146" s="108"/>
      <c r="E146" s="108"/>
      <c r="F146" s="108" t="s">
        <v>145</v>
      </c>
      <c r="G146" s="109">
        <v>2025</v>
      </c>
      <c r="H146" s="109">
        <v>2025</v>
      </c>
      <c r="I146" s="109"/>
      <c r="J146" s="48" t="str">
        <f t="shared" si="26"/>
        <v>Single Year</v>
      </c>
      <c r="K146" s="109" t="s">
        <v>237</v>
      </c>
      <c r="L146" s="378"/>
      <c r="M146" s="183" t="s">
        <v>413</v>
      </c>
      <c r="N146" s="206"/>
      <c r="O146" s="206"/>
      <c r="P146" s="206"/>
      <c r="Q146" s="206"/>
      <c r="R146" s="205"/>
      <c r="S146" s="50" t="str">
        <f t="shared" si="27"/>
        <v>$1 Million to $5 Million</v>
      </c>
      <c r="T146" s="112"/>
      <c r="U146" s="204"/>
      <c r="V146" s="204">
        <v>1150</v>
      </c>
      <c r="W146" s="115"/>
      <c r="X146" s="377"/>
      <c r="Y146" s="377"/>
      <c r="Z146" s="276">
        <f t="shared" si="24"/>
        <v>1150</v>
      </c>
      <c r="AA146" s="332">
        <f t="shared" si="28"/>
        <v>1150</v>
      </c>
      <c r="AB146" s="55">
        <f t="shared" si="32"/>
        <v>0</v>
      </c>
      <c r="AC146" s="56" t="str">
        <f t="shared" si="29"/>
        <v>Yes</v>
      </c>
      <c r="AD146" s="56">
        <f t="shared" si="21"/>
        <v>6</v>
      </c>
      <c r="AE146" s="56"/>
      <c r="AF146" s="56">
        <f t="shared" si="30"/>
        <v>1150</v>
      </c>
      <c r="AG146" s="57">
        <f t="shared" si="31"/>
        <v>6.1001149999999997</v>
      </c>
      <c r="AH146" s="56" t="str">
        <f t="shared" si="25"/>
        <v>Yes</v>
      </c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187"/>
      <c r="AT146" s="187"/>
    </row>
    <row r="147" spans="1:46" ht="18" customHeight="1">
      <c r="A147" s="173" t="s">
        <v>10</v>
      </c>
      <c r="B147" s="173" t="s">
        <v>17</v>
      </c>
      <c r="C147" s="173" t="s">
        <v>251</v>
      </c>
      <c r="D147" s="108"/>
      <c r="E147" s="173"/>
      <c r="F147" s="173" t="s">
        <v>136</v>
      </c>
      <c r="G147" s="189">
        <v>2025</v>
      </c>
      <c r="H147" s="189">
        <v>2025</v>
      </c>
      <c r="I147" s="189"/>
      <c r="J147" s="48" t="str">
        <f t="shared" si="26"/>
        <v>Multi Year</v>
      </c>
      <c r="K147" s="189" t="s">
        <v>237</v>
      </c>
      <c r="L147" s="189"/>
      <c r="M147" s="183" t="s">
        <v>414</v>
      </c>
      <c r="N147" s="188"/>
      <c r="O147" s="188"/>
      <c r="P147" s="188"/>
      <c r="Q147" s="188"/>
      <c r="R147" s="205"/>
      <c r="S147" s="50" t="str">
        <f t="shared" si="27"/>
        <v>$1 Million to $5 Million</v>
      </c>
      <c r="T147" s="191"/>
      <c r="U147" s="191"/>
      <c r="V147" s="191">
        <v>500</v>
      </c>
      <c r="W147" s="191">
        <v>500</v>
      </c>
      <c r="X147" s="288">
        <v>500</v>
      </c>
      <c r="Y147" s="288">
        <v>500</v>
      </c>
      <c r="Z147" s="276">
        <f t="shared" si="24"/>
        <v>2000</v>
      </c>
      <c r="AA147" s="332">
        <f t="shared" si="28"/>
        <v>2000</v>
      </c>
      <c r="AB147" s="55">
        <f t="shared" si="32"/>
        <v>1500</v>
      </c>
      <c r="AC147" s="56" t="str">
        <f t="shared" si="29"/>
        <v>Yes</v>
      </c>
      <c r="AD147" s="56">
        <f t="shared" si="21"/>
        <v>6</v>
      </c>
      <c r="AE147" s="56"/>
      <c r="AF147" s="56">
        <f t="shared" si="30"/>
        <v>500</v>
      </c>
      <c r="AG147" s="57">
        <f t="shared" si="31"/>
        <v>6.4001999999999999</v>
      </c>
      <c r="AH147" s="56" t="str">
        <f t="shared" si="25"/>
        <v>Yes</v>
      </c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90"/>
      <c r="AT147" s="187" t="s">
        <v>415</v>
      </c>
    </row>
    <row r="148" spans="1:46" ht="18" customHeight="1">
      <c r="A148" s="173" t="s">
        <v>10</v>
      </c>
      <c r="B148" s="173" t="s">
        <v>17</v>
      </c>
      <c r="C148" s="173" t="s">
        <v>251</v>
      </c>
      <c r="D148" s="173"/>
      <c r="E148" s="173"/>
      <c r="F148" s="173" t="s">
        <v>136</v>
      </c>
      <c r="G148" s="189">
        <v>2025</v>
      </c>
      <c r="H148" s="189">
        <v>2025</v>
      </c>
      <c r="I148" s="189"/>
      <c r="J148" s="48" t="str">
        <f t="shared" si="26"/>
        <v>Multi Year</v>
      </c>
      <c r="K148" s="189" t="s">
        <v>237</v>
      </c>
      <c r="L148" s="207"/>
      <c r="M148" s="183" t="s">
        <v>416</v>
      </c>
      <c r="N148" s="205"/>
      <c r="O148" s="205"/>
      <c r="P148" s="205"/>
      <c r="Q148" s="205"/>
      <c r="R148" s="188"/>
      <c r="S148" s="50" t="str">
        <f t="shared" si="27"/>
        <v>Under $750,000</v>
      </c>
      <c r="T148" s="191"/>
      <c r="U148" s="195"/>
      <c r="V148" s="192">
        <v>50</v>
      </c>
      <c r="W148" s="192">
        <v>200</v>
      </c>
      <c r="X148" s="288"/>
      <c r="Y148" s="288"/>
      <c r="Z148" s="276">
        <f t="shared" si="24"/>
        <v>250</v>
      </c>
      <c r="AA148" s="332">
        <f t="shared" si="28"/>
        <v>250</v>
      </c>
      <c r="AB148" s="55">
        <f t="shared" si="32"/>
        <v>200</v>
      </c>
      <c r="AC148" s="56" t="str">
        <f t="shared" si="29"/>
        <v>No</v>
      </c>
      <c r="AD148" s="56">
        <f t="shared" si="21"/>
        <v>6</v>
      </c>
      <c r="AE148" s="56"/>
      <c r="AF148" s="56">
        <f t="shared" si="30"/>
        <v>50</v>
      </c>
      <c r="AG148" s="57">
        <f t="shared" si="31"/>
        <v>6.2000250000000001</v>
      </c>
      <c r="AH148" s="56" t="str">
        <f t="shared" si="25"/>
        <v>Yes</v>
      </c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92" t="s">
        <v>417</v>
      </c>
      <c r="AT148" s="187" t="s">
        <v>418</v>
      </c>
    </row>
    <row r="149" spans="1:46" ht="18" hidden="1" customHeight="1">
      <c r="A149" s="173" t="s">
        <v>10</v>
      </c>
      <c r="B149" s="173" t="s">
        <v>17</v>
      </c>
      <c r="C149" s="173" t="s">
        <v>251</v>
      </c>
      <c r="D149" s="173"/>
      <c r="E149" s="173"/>
      <c r="F149" s="173" t="s">
        <v>136</v>
      </c>
      <c r="G149" s="189">
        <v>2025</v>
      </c>
      <c r="H149" s="189"/>
      <c r="I149" s="189">
        <v>2025</v>
      </c>
      <c r="J149" s="48" t="str">
        <f t="shared" si="26"/>
        <v>Single Year</v>
      </c>
      <c r="K149" s="189" t="s">
        <v>237</v>
      </c>
      <c r="L149" s="207"/>
      <c r="M149" s="190" t="s">
        <v>419</v>
      </c>
      <c r="N149" s="205"/>
      <c r="O149" s="205"/>
      <c r="P149" s="205"/>
      <c r="Q149" s="205"/>
      <c r="R149" s="206"/>
      <c r="S149" s="50" t="str">
        <f t="shared" si="27"/>
        <v>$750,000 to $1 Million</v>
      </c>
      <c r="T149" s="191"/>
      <c r="U149" s="188"/>
      <c r="V149" s="192">
        <v>855</v>
      </c>
      <c r="W149" s="193"/>
      <c r="X149" s="194"/>
      <c r="Y149" s="194"/>
      <c r="Z149" s="53">
        <f t="shared" si="24"/>
        <v>855</v>
      </c>
      <c r="AA149" s="54">
        <f t="shared" si="28"/>
        <v>855</v>
      </c>
      <c r="AB149" s="55">
        <f t="shared" si="32"/>
        <v>0</v>
      </c>
      <c r="AC149" s="56" t="str">
        <f t="shared" si="29"/>
        <v>Yes</v>
      </c>
      <c r="AD149" s="56">
        <f t="shared" si="21"/>
        <v>6</v>
      </c>
      <c r="AE149" s="56"/>
      <c r="AF149" s="56">
        <f t="shared" si="30"/>
        <v>855</v>
      </c>
      <c r="AG149" s="57">
        <f t="shared" si="31"/>
        <v>6.1000854999999996</v>
      </c>
      <c r="AH149" s="56" t="str">
        <f t="shared" si="25"/>
        <v>Yes</v>
      </c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90"/>
      <c r="AT149" s="90"/>
    </row>
    <row r="150" spans="1:46" ht="18" customHeight="1">
      <c r="A150" s="108" t="s">
        <v>10</v>
      </c>
      <c r="B150" s="108" t="s">
        <v>17</v>
      </c>
      <c r="C150" s="108" t="s">
        <v>251</v>
      </c>
      <c r="D150" s="108"/>
      <c r="E150" s="108"/>
      <c r="F150" s="108" t="s">
        <v>136</v>
      </c>
      <c r="G150" s="109">
        <v>2025</v>
      </c>
      <c r="H150" s="109">
        <v>2025</v>
      </c>
      <c r="I150" s="109"/>
      <c r="J150" s="48" t="str">
        <f t="shared" si="26"/>
        <v>Multi Year</v>
      </c>
      <c r="K150" s="109" t="s">
        <v>237</v>
      </c>
      <c r="L150" s="109"/>
      <c r="M150" s="183" t="s">
        <v>420</v>
      </c>
      <c r="N150" s="105"/>
      <c r="O150" s="105"/>
      <c r="P150" s="105"/>
      <c r="Q150" s="105"/>
      <c r="R150" s="195"/>
      <c r="S150" s="50" t="str">
        <f t="shared" si="27"/>
        <v>$1 Million to $5 Million</v>
      </c>
      <c r="T150" s="112"/>
      <c r="U150" s="204"/>
      <c r="V150" s="204">
        <v>1500</v>
      </c>
      <c r="W150" s="115">
        <v>750</v>
      </c>
      <c r="X150" s="377"/>
      <c r="Y150" s="377"/>
      <c r="Z150" s="276">
        <f t="shared" si="24"/>
        <v>2250</v>
      </c>
      <c r="AA150" s="332">
        <f t="shared" si="28"/>
        <v>2250</v>
      </c>
      <c r="AB150" s="55">
        <f t="shared" si="32"/>
        <v>750</v>
      </c>
      <c r="AC150" s="56" t="str">
        <f t="shared" si="29"/>
        <v>Yes</v>
      </c>
      <c r="AD150" s="56">
        <f t="shared" si="21"/>
        <v>6</v>
      </c>
      <c r="AE150" s="56"/>
      <c r="AF150" s="56">
        <f t="shared" si="30"/>
        <v>1500</v>
      </c>
      <c r="AG150" s="57">
        <f t="shared" si="31"/>
        <v>6.2002249999999997</v>
      </c>
      <c r="AH150" s="56" t="str">
        <f t="shared" si="25"/>
        <v>Yes</v>
      </c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90"/>
      <c r="AT150" s="90"/>
    </row>
    <row r="151" spans="1:46" ht="18" customHeight="1">
      <c r="A151" s="173" t="s">
        <v>10</v>
      </c>
      <c r="B151" s="173" t="s">
        <v>17</v>
      </c>
      <c r="C151" s="173" t="s">
        <v>251</v>
      </c>
      <c r="D151" s="173"/>
      <c r="E151" s="173"/>
      <c r="F151" s="173" t="s">
        <v>136</v>
      </c>
      <c r="G151" s="189">
        <v>2025</v>
      </c>
      <c r="H151" s="189">
        <v>2025</v>
      </c>
      <c r="I151" s="189"/>
      <c r="J151" s="48" t="str">
        <f t="shared" si="26"/>
        <v>Multi Year</v>
      </c>
      <c r="K151" s="189" t="s">
        <v>237</v>
      </c>
      <c r="L151" s="207"/>
      <c r="M151" s="183" t="s">
        <v>421</v>
      </c>
      <c r="N151" s="205"/>
      <c r="O151" s="205"/>
      <c r="P151" s="205"/>
      <c r="Q151" s="205"/>
      <c r="R151" s="195"/>
      <c r="S151" s="50" t="str">
        <f t="shared" si="27"/>
        <v>Under $750,000</v>
      </c>
      <c r="T151" s="191"/>
      <c r="U151" s="192"/>
      <c r="V151" s="192">
        <v>150</v>
      </c>
      <c r="W151" s="115">
        <v>200</v>
      </c>
      <c r="X151" s="288"/>
      <c r="Y151" s="288"/>
      <c r="Z151" s="276">
        <f t="shared" si="24"/>
        <v>350</v>
      </c>
      <c r="AA151" s="332">
        <f t="shared" si="28"/>
        <v>350</v>
      </c>
      <c r="AB151" s="55">
        <f t="shared" si="32"/>
        <v>200</v>
      </c>
      <c r="AC151" s="56" t="str">
        <f t="shared" si="29"/>
        <v>No</v>
      </c>
      <c r="AD151" s="56">
        <f t="shared" si="21"/>
        <v>6</v>
      </c>
      <c r="AE151" s="56"/>
      <c r="AF151" s="56">
        <f t="shared" si="30"/>
        <v>150</v>
      </c>
      <c r="AG151" s="57">
        <f t="shared" si="31"/>
        <v>6.2000349999999997</v>
      </c>
      <c r="AH151" s="56" t="str">
        <f t="shared" si="25"/>
        <v>Yes</v>
      </c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161"/>
      <c r="AT151" s="161"/>
    </row>
    <row r="152" spans="1:46" ht="18" hidden="1" customHeight="1">
      <c r="A152" s="173" t="s">
        <v>10</v>
      </c>
      <c r="B152" s="173" t="s">
        <v>17</v>
      </c>
      <c r="C152" s="173" t="s">
        <v>251</v>
      </c>
      <c r="D152" s="173"/>
      <c r="E152" s="173"/>
      <c r="F152" s="173" t="s">
        <v>145</v>
      </c>
      <c r="G152" s="189">
        <v>2025</v>
      </c>
      <c r="H152" s="189"/>
      <c r="I152" s="189">
        <v>2025</v>
      </c>
      <c r="J152" s="48" t="str">
        <f t="shared" si="26"/>
        <v>Single Year</v>
      </c>
      <c r="K152" s="189" t="s">
        <v>237</v>
      </c>
      <c r="L152" s="189"/>
      <c r="M152" s="190" t="s">
        <v>422</v>
      </c>
      <c r="N152" s="195"/>
      <c r="O152" s="195"/>
      <c r="P152" s="195"/>
      <c r="Q152" s="195"/>
      <c r="R152" s="195"/>
      <c r="S152" s="50" t="str">
        <f t="shared" si="27"/>
        <v>Under $750,000</v>
      </c>
      <c r="T152" s="198"/>
      <c r="U152" s="199"/>
      <c r="V152" s="192">
        <v>275</v>
      </c>
      <c r="W152" s="204"/>
      <c r="X152" s="194"/>
      <c r="Y152" s="194"/>
      <c r="Z152" s="53">
        <f t="shared" si="24"/>
        <v>275</v>
      </c>
      <c r="AA152" s="54">
        <f t="shared" si="28"/>
        <v>275</v>
      </c>
      <c r="AB152" s="55">
        <f t="shared" si="32"/>
        <v>0</v>
      </c>
      <c r="AC152" s="56" t="str">
        <f t="shared" si="29"/>
        <v>No</v>
      </c>
      <c r="AD152" s="56">
        <f t="shared" si="21"/>
        <v>6</v>
      </c>
      <c r="AE152" s="56"/>
      <c r="AF152" s="56">
        <f t="shared" si="30"/>
        <v>275</v>
      </c>
      <c r="AG152" s="57">
        <f t="shared" si="31"/>
        <v>6.1000275000000004</v>
      </c>
      <c r="AH152" s="56" t="str">
        <f t="shared" si="25"/>
        <v>Yes</v>
      </c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90"/>
      <c r="AT152" s="90"/>
    </row>
    <row r="153" spans="1:46" ht="18" customHeight="1">
      <c r="A153" s="173" t="s">
        <v>10</v>
      </c>
      <c r="B153" s="173" t="s">
        <v>17</v>
      </c>
      <c r="C153" s="173" t="s">
        <v>251</v>
      </c>
      <c r="D153" s="173"/>
      <c r="E153" s="173"/>
      <c r="F153" s="173" t="s">
        <v>136</v>
      </c>
      <c r="G153" s="189">
        <v>2025</v>
      </c>
      <c r="H153" s="189">
        <v>2025</v>
      </c>
      <c r="I153" s="189"/>
      <c r="J153" s="48" t="str">
        <f t="shared" si="26"/>
        <v>Multi Year</v>
      </c>
      <c r="K153" s="189" t="s">
        <v>237</v>
      </c>
      <c r="L153" s="189"/>
      <c r="M153" s="183" t="s">
        <v>423</v>
      </c>
      <c r="N153" s="195"/>
      <c r="O153" s="195"/>
      <c r="P153" s="195"/>
      <c r="Q153" s="195"/>
      <c r="R153" s="195"/>
      <c r="S153" s="50" t="str">
        <f t="shared" si="27"/>
        <v>$750,000 to $1 Million</v>
      </c>
      <c r="T153" s="198"/>
      <c r="U153" s="199"/>
      <c r="V153" s="192">
        <v>510</v>
      </c>
      <c r="W153" s="204">
        <v>250</v>
      </c>
      <c r="X153" s="288"/>
      <c r="Y153" s="288"/>
      <c r="Z153" s="276">
        <f t="shared" si="24"/>
        <v>760</v>
      </c>
      <c r="AA153" s="332">
        <f t="shared" si="28"/>
        <v>760</v>
      </c>
      <c r="AB153" s="55">
        <f t="shared" si="32"/>
        <v>250</v>
      </c>
      <c r="AC153" s="56" t="str">
        <f t="shared" si="29"/>
        <v>Yes</v>
      </c>
      <c r="AD153" s="56">
        <f t="shared" si="21"/>
        <v>6</v>
      </c>
      <c r="AE153" s="56"/>
      <c r="AF153" s="56">
        <f t="shared" si="30"/>
        <v>510</v>
      </c>
      <c r="AG153" s="57">
        <f t="shared" si="31"/>
        <v>6.2000760000000001</v>
      </c>
      <c r="AH153" s="56" t="str">
        <f t="shared" si="25"/>
        <v>Yes</v>
      </c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161"/>
      <c r="AT153" s="161"/>
    </row>
    <row r="154" spans="1:46" ht="18" hidden="1" customHeight="1">
      <c r="A154" s="173" t="s">
        <v>10</v>
      </c>
      <c r="B154" s="173" t="s">
        <v>17</v>
      </c>
      <c r="C154" s="173" t="s">
        <v>251</v>
      </c>
      <c r="D154" s="173"/>
      <c r="E154" s="173"/>
      <c r="F154" s="173" t="s">
        <v>136</v>
      </c>
      <c r="G154" s="189">
        <v>2025</v>
      </c>
      <c r="H154" s="189"/>
      <c r="I154" s="189">
        <v>2025</v>
      </c>
      <c r="J154" s="48" t="str">
        <f t="shared" si="26"/>
        <v>Multi Year</v>
      </c>
      <c r="K154" s="189" t="s">
        <v>237</v>
      </c>
      <c r="L154" s="189"/>
      <c r="M154" s="190" t="s">
        <v>424</v>
      </c>
      <c r="N154" s="195"/>
      <c r="O154" s="195"/>
      <c r="P154" s="195"/>
      <c r="Q154" s="195"/>
      <c r="R154" s="172"/>
      <c r="S154" s="50" t="str">
        <f t="shared" si="27"/>
        <v>Under $750,000</v>
      </c>
      <c r="T154" s="198"/>
      <c r="U154" s="199"/>
      <c r="V154" s="192">
        <v>200</v>
      </c>
      <c r="W154" s="204">
        <v>350</v>
      </c>
      <c r="X154" s="194"/>
      <c r="Y154" s="194"/>
      <c r="Z154" s="53">
        <f t="shared" si="24"/>
        <v>550</v>
      </c>
      <c r="AA154" s="54">
        <f t="shared" si="28"/>
        <v>550</v>
      </c>
      <c r="AB154" s="55">
        <f t="shared" si="32"/>
        <v>350</v>
      </c>
      <c r="AC154" s="56" t="str">
        <f t="shared" si="29"/>
        <v>No</v>
      </c>
      <c r="AD154" s="56">
        <f t="shared" si="21"/>
        <v>6</v>
      </c>
      <c r="AE154" s="56"/>
      <c r="AF154" s="56">
        <f t="shared" si="30"/>
        <v>200</v>
      </c>
      <c r="AG154" s="57">
        <f t="shared" si="31"/>
        <v>6.2000549999999999</v>
      </c>
      <c r="AH154" s="56" t="str">
        <f t="shared" si="25"/>
        <v>Yes</v>
      </c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161"/>
      <c r="AT154" s="161"/>
    </row>
    <row r="155" spans="1:46" ht="18" customHeight="1">
      <c r="A155" s="108" t="s">
        <v>10</v>
      </c>
      <c r="B155" s="108" t="s">
        <v>17</v>
      </c>
      <c r="C155" s="108" t="s">
        <v>251</v>
      </c>
      <c r="D155" s="108"/>
      <c r="E155" s="108"/>
      <c r="F155" s="108" t="s">
        <v>136</v>
      </c>
      <c r="G155" s="109">
        <v>2025</v>
      </c>
      <c r="H155" s="109">
        <v>2025</v>
      </c>
      <c r="I155" s="109"/>
      <c r="J155" s="48" t="str">
        <f t="shared" si="26"/>
        <v>Multi Year</v>
      </c>
      <c r="K155" s="109" t="s">
        <v>237</v>
      </c>
      <c r="L155" s="109"/>
      <c r="M155" s="183" t="s">
        <v>425</v>
      </c>
      <c r="N155" s="172"/>
      <c r="O155" s="172"/>
      <c r="P155" s="172"/>
      <c r="Q155" s="172"/>
      <c r="R155" s="195"/>
      <c r="S155" s="50" t="str">
        <f t="shared" si="27"/>
        <v>Under $750,000</v>
      </c>
      <c r="T155" s="379"/>
      <c r="U155" s="203"/>
      <c r="V155" s="204">
        <v>50</v>
      </c>
      <c r="W155" s="204">
        <v>170</v>
      </c>
      <c r="X155" s="377"/>
      <c r="Y155" s="377"/>
      <c r="Z155" s="276">
        <f t="shared" si="24"/>
        <v>220</v>
      </c>
      <c r="AA155" s="332">
        <f t="shared" si="28"/>
        <v>220</v>
      </c>
      <c r="AB155" s="55">
        <f t="shared" si="32"/>
        <v>170</v>
      </c>
      <c r="AC155" s="56" t="str">
        <f t="shared" si="29"/>
        <v>No</v>
      </c>
      <c r="AD155" s="56">
        <f t="shared" ref="AD155:AD218" si="33">IF(G155=MIN($G$4:$G$1048576),10,IF(G155=MIN($G$4:$G$1048576)+1,9,IF(G155=MIN($G$4:$G$1048576)+2,8,IF(G155=MIN($G$4:$G$1048576)+3,7,IF(G155=MIN($G$4:$G$1048576)+4,6,IF(G155=MIN($G$4:$G$1048576)+5,5,IF(G155=MIN($G$4:$G$1048576)+6,4,IF(G155=MIN($G$4:$G$1048576)+7,3,IF(G155=MIN($G$4:$G$1048576)+8,2,IF(G155=MIN($G$4:$G$1048576)+9,1,0))))))))))</f>
        <v>6</v>
      </c>
      <c r="AE155" s="56"/>
      <c r="AF155" s="56">
        <f t="shared" si="30"/>
        <v>50</v>
      </c>
      <c r="AG155" s="57">
        <f t="shared" si="31"/>
        <v>6.2000219999999997</v>
      </c>
      <c r="AH155" s="56" t="str">
        <f t="shared" si="25"/>
        <v>Yes</v>
      </c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90"/>
      <c r="AT155" s="90"/>
    </row>
    <row r="156" spans="1:46" ht="18" customHeight="1">
      <c r="A156" s="173" t="s">
        <v>10</v>
      </c>
      <c r="B156" s="173" t="s">
        <v>17</v>
      </c>
      <c r="C156" s="173" t="s">
        <v>251</v>
      </c>
      <c r="D156" s="173"/>
      <c r="E156" s="173"/>
      <c r="F156" s="173" t="s">
        <v>136</v>
      </c>
      <c r="G156" s="189">
        <v>2025</v>
      </c>
      <c r="H156" s="189">
        <v>2025</v>
      </c>
      <c r="I156" s="189"/>
      <c r="J156" s="48" t="str">
        <f t="shared" si="26"/>
        <v>Multi Year</v>
      </c>
      <c r="K156" s="189" t="s">
        <v>237</v>
      </c>
      <c r="L156" s="189"/>
      <c r="M156" s="183" t="s">
        <v>426</v>
      </c>
      <c r="N156" s="195"/>
      <c r="O156" s="195"/>
      <c r="P156" s="195"/>
      <c r="Q156" s="195"/>
      <c r="R156" s="195"/>
      <c r="S156" s="50" t="str">
        <f t="shared" si="27"/>
        <v>Under $750,000</v>
      </c>
      <c r="T156" s="198"/>
      <c r="U156" s="199"/>
      <c r="V156" s="192">
        <v>50</v>
      </c>
      <c r="W156" s="204">
        <v>200</v>
      </c>
      <c r="X156" s="288"/>
      <c r="Y156" s="288"/>
      <c r="Z156" s="276">
        <f t="shared" si="24"/>
        <v>250</v>
      </c>
      <c r="AA156" s="332">
        <f t="shared" si="28"/>
        <v>250</v>
      </c>
      <c r="AB156" s="55">
        <f t="shared" si="32"/>
        <v>200</v>
      </c>
      <c r="AC156" s="56" t="str">
        <f t="shared" si="29"/>
        <v>No</v>
      </c>
      <c r="AD156" s="56">
        <f t="shared" si="33"/>
        <v>6</v>
      </c>
      <c r="AE156" s="56"/>
      <c r="AF156" s="56">
        <f t="shared" si="30"/>
        <v>50</v>
      </c>
      <c r="AG156" s="57">
        <f t="shared" si="31"/>
        <v>6.2000250000000001</v>
      </c>
      <c r="AH156" s="56" t="str">
        <f t="shared" si="25"/>
        <v>Yes</v>
      </c>
      <c r="AI156" s="56"/>
      <c r="AJ156" s="56"/>
      <c r="AK156" s="56"/>
      <c r="AL156" s="56"/>
      <c r="AM156" s="56"/>
      <c r="AN156" s="56"/>
      <c r="AO156" s="56"/>
      <c r="AP156" s="56"/>
      <c r="AQ156" s="56"/>
      <c r="AR156" s="56"/>
      <c r="AS156" s="208"/>
      <c r="AT156" s="90"/>
    </row>
    <row r="157" spans="1:46" ht="18" customHeight="1">
      <c r="A157" s="173" t="s">
        <v>10</v>
      </c>
      <c r="B157" s="173" t="s">
        <v>17</v>
      </c>
      <c r="C157" s="173" t="s">
        <v>251</v>
      </c>
      <c r="D157" s="173"/>
      <c r="E157" s="173"/>
      <c r="F157" s="173" t="s">
        <v>136</v>
      </c>
      <c r="G157" s="189">
        <v>2025</v>
      </c>
      <c r="H157" s="189">
        <v>2025</v>
      </c>
      <c r="I157" s="189"/>
      <c r="J157" s="48" t="str">
        <f t="shared" si="26"/>
        <v>Multi Year</v>
      </c>
      <c r="K157" s="189" t="s">
        <v>237</v>
      </c>
      <c r="L157" s="189"/>
      <c r="M157" s="183" t="s">
        <v>427</v>
      </c>
      <c r="N157" s="195"/>
      <c r="O157" s="195"/>
      <c r="P157" s="195"/>
      <c r="Q157" s="195"/>
      <c r="R157" s="195"/>
      <c r="S157" s="50" t="str">
        <f t="shared" si="27"/>
        <v>Under $750,000</v>
      </c>
      <c r="T157" s="198"/>
      <c r="U157" s="199"/>
      <c r="V157" s="192">
        <v>100</v>
      </c>
      <c r="W157" s="204">
        <v>600</v>
      </c>
      <c r="X157" s="288"/>
      <c r="Y157" s="288"/>
      <c r="Z157" s="276">
        <f t="shared" si="24"/>
        <v>700</v>
      </c>
      <c r="AA157" s="332">
        <f t="shared" si="28"/>
        <v>700</v>
      </c>
      <c r="AB157" s="55">
        <f t="shared" si="32"/>
        <v>600</v>
      </c>
      <c r="AC157" s="56" t="str">
        <f t="shared" si="29"/>
        <v>No</v>
      </c>
      <c r="AD157" s="56">
        <f t="shared" si="33"/>
        <v>6</v>
      </c>
      <c r="AE157" s="56"/>
      <c r="AF157" s="56">
        <f t="shared" si="30"/>
        <v>100</v>
      </c>
      <c r="AG157" s="57">
        <f t="shared" si="31"/>
        <v>6.2000700000000002</v>
      </c>
      <c r="AH157" s="56" t="str">
        <f t="shared" si="25"/>
        <v>Yes</v>
      </c>
      <c r="AI157" s="56"/>
      <c r="AJ157" s="56"/>
      <c r="AK157" s="56"/>
      <c r="AL157" s="56"/>
      <c r="AM157" s="56"/>
      <c r="AN157" s="56"/>
      <c r="AO157" s="56"/>
      <c r="AP157" s="56"/>
      <c r="AQ157" s="56"/>
      <c r="AR157" s="56"/>
      <c r="AS157" s="208"/>
      <c r="AT157" s="90"/>
    </row>
    <row r="158" spans="1:46" ht="18" customHeight="1">
      <c r="A158" s="173" t="s">
        <v>10</v>
      </c>
      <c r="B158" s="173" t="s">
        <v>17</v>
      </c>
      <c r="C158" s="173" t="s">
        <v>251</v>
      </c>
      <c r="D158" s="173"/>
      <c r="E158" s="173"/>
      <c r="F158" s="173" t="s">
        <v>136</v>
      </c>
      <c r="G158" s="189">
        <v>2025</v>
      </c>
      <c r="H158" s="189">
        <v>2025</v>
      </c>
      <c r="I158" s="189"/>
      <c r="J158" s="48" t="str">
        <f t="shared" si="26"/>
        <v>Multi Year</v>
      </c>
      <c r="K158" s="189" t="s">
        <v>237</v>
      </c>
      <c r="L158" s="189"/>
      <c r="M158" s="183" t="s">
        <v>428</v>
      </c>
      <c r="N158" s="195"/>
      <c r="O158" s="195"/>
      <c r="P158" s="195"/>
      <c r="Q158" s="195"/>
      <c r="R158" s="195"/>
      <c r="S158" s="50" t="str">
        <f t="shared" si="27"/>
        <v>Under $750,000</v>
      </c>
      <c r="T158" s="198"/>
      <c r="U158" s="199"/>
      <c r="V158" s="192">
        <v>100</v>
      </c>
      <c r="W158" s="204">
        <v>570</v>
      </c>
      <c r="X158" s="288"/>
      <c r="Y158" s="288"/>
      <c r="Z158" s="276">
        <f t="shared" si="24"/>
        <v>670</v>
      </c>
      <c r="AA158" s="332">
        <f t="shared" si="28"/>
        <v>670</v>
      </c>
      <c r="AB158" s="55">
        <f t="shared" si="32"/>
        <v>570</v>
      </c>
      <c r="AC158" s="56" t="str">
        <f t="shared" si="29"/>
        <v>No</v>
      </c>
      <c r="AD158" s="56">
        <f t="shared" si="33"/>
        <v>6</v>
      </c>
      <c r="AE158" s="56"/>
      <c r="AF158" s="56">
        <f t="shared" si="30"/>
        <v>100</v>
      </c>
      <c r="AG158" s="57">
        <f t="shared" si="31"/>
        <v>6.2000669999999998</v>
      </c>
      <c r="AH158" s="56" t="str">
        <f t="shared" si="25"/>
        <v>Yes</v>
      </c>
      <c r="AI158" s="56"/>
      <c r="AJ158" s="56"/>
      <c r="AK158" s="56"/>
      <c r="AL158" s="56"/>
      <c r="AM158" s="56"/>
      <c r="AN158" s="56"/>
      <c r="AO158" s="56"/>
      <c r="AP158" s="56"/>
      <c r="AQ158" s="56"/>
      <c r="AR158" s="56"/>
      <c r="AS158" s="90"/>
      <c r="AT158" s="90"/>
    </row>
    <row r="159" spans="1:46" ht="18" customHeight="1">
      <c r="A159" s="173" t="s">
        <v>10</v>
      </c>
      <c r="B159" s="173" t="s">
        <v>17</v>
      </c>
      <c r="C159" s="173" t="s">
        <v>251</v>
      </c>
      <c r="D159" s="173"/>
      <c r="E159" s="173"/>
      <c r="F159" s="173" t="s">
        <v>151</v>
      </c>
      <c r="G159" s="189">
        <v>2025</v>
      </c>
      <c r="H159" s="189">
        <v>2025</v>
      </c>
      <c r="I159" s="189"/>
      <c r="J159" s="48" t="str">
        <f t="shared" si="26"/>
        <v>Multi Year</v>
      </c>
      <c r="K159" s="189" t="s">
        <v>237</v>
      </c>
      <c r="L159" s="189"/>
      <c r="M159" s="183" t="s">
        <v>429</v>
      </c>
      <c r="N159" s="195"/>
      <c r="O159" s="195"/>
      <c r="P159" s="195"/>
      <c r="Q159" s="195"/>
      <c r="R159" s="195"/>
      <c r="S159" s="50" t="str">
        <f t="shared" si="27"/>
        <v>Under $750,000</v>
      </c>
      <c r="T159" s="198"/>
      <c r="U159" s="199"/>
      <c r="V159" s="192">
        <v>100</v>
      </c>
      <c r="W159" s="204">
        <v>403</v>
      </c>
      <c r="X159" s="288"/>
      <c r="Y159" s="288"/>
      <c r="Z159" s="276">
        <f t="shared" si="24"/>
        <v>503</v>
      </c>
      <c r="AA159" s="332">
        <f t="shared" si="28"/>
        <v>503</v>
      </c>
      <c r="AB159" s="55">
        <f t="shared" si="32"/>
        <v>403</v>
      </c>
      <c r="AC159" s="56" t="str">
        <f t="shared" si="29"/>
        <v>No</v>
      </c>
      <c r="AD159" s="56">
        <f t="shared" si="33"/>
        <v>6</v>
      </c>
      <c r="AE159" s="56"/>
      <c r="AF159" s="56">
        <f t="shared" si="30"/>
        <v>100</v>
      </c>
      <c r="AG159" s="57">
        <f t="shared" si="31"/>
        <v>6.2000503</v>
      </c>
      <c r="AH159" s="56" t="str">
        <f t="shared" si="25"/>
        <v>Yes</v>
      </c>
      <c r="AI159" s="56"/>
      <c r="AJ159" s="56"/>
      <c r="AK159" s="56"/>
      <c r="AL159" s="56"/>
      <c r="AM159" s="56"/>
      <c r="AN159" s="56"/>
      <c r="AO159" s="56"/>
      <c r="AP159" s="56"/>
      <c r="AQ159" s="56"/>
      <c r="AR159" s="56"/>
      <c r="AS159" s="161"/>
      <c r="AT159" s="161"/>
    </row>
    <row r="160" spans="1:46" ht="18" hidden="1" customHeight="1">
      <c r="A160" s="173" t="s">
        <v>10</v>
      </c>
      <c r="B160" s="173" t="s">
        <v>17</v>
      </c>
      <c r="C160" s="173" t="s">
        <v>251</v>
      </c>
      <c r="D160" s="173"/>
      <c r="E160" s="173"/>
      <c r="F160" s="173" t="s">
        <v>145</v>
      </c>
      <c r="G160" s="189">
        <v>2025</v>
      </c>
      <c r="H160" s="189"/>
      <c r="I160" s="189">
        <v>2025</v>
      </c>
      <c r="J160" s="48" t="str">
        <f t="shared" si="26"/>
        <v>Single Year</v>
      </c>
      <c r="K160" s="189" t="s">
        <v>237</v>
      </c>
      <c r="L160" s="189"/>
      <c r="M160" s="190" t="s">
        <v>430</v>
      </c>
      <c r="N160" s="195"/>
      <c r="O160" s="195"/>
      <c r="P160" s="195"/>
      <c r="Q160" s="195"/>
      <c r="R160" s="195"/>
      <c r="S160" s="50" t="str">
        <f t="shared" si="27"/>
        <v>Under $750,000</v>
      </c>
      <c r="T160" s="191"/>
      <c r="U160" s="192"/>
      <c r="V160" s="192">
        <v>242.3</v>
      </c>
      <c r="W160" s="204"/>
      <c r="X160" s="194"/>
      <c r="Y160" s="194"/>
      <c r="Z160" s="53">
        <f t="shared" si="24"/>
        <v>242.3</v>
      </c>
      <c r="AA160" s="54">
        <f t="shared" si="28"/>
        <v>242.3</v>
      </c>
      <c r="AB160" s="55">
        <f t="shared" si="32"/>
        <v>0</v>
      </c>
      <c r="AC160" s="56" t="str">
        <f t="shared" si="29"/>
        <v>No</v>
      </c>
      <c r="AD160" s="56">
        <f t="shared" si="33"/>
        <v>6</v>
      </c>
      <c r="AE160" s="56"/>
      <c r="AF160" s="56">
        <f t="shared" si="30"/>
        <v>242.3</v>
      </c>
      <c r="AG160" s="57">
        <f t="shared" si="31"/>
        <v>6.1000242299999998</v>
      </c>
      <c r="AH160" s="56" t="str">
        <f t="shared" si="25"/>
        <v>Yes</v>
      </c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90"/>
      <c r="AT160" s="90"/>
    </row>
    <row r="161" spans="1:46" ht="18" hidden="1" customHeight="1">
      <c r="A161" s="173" t="s">
        <v>10</v>
      </c>
      <c r="B161" s="173" t="s">
        <v>17</v>
      </c>
      <c r="C161" s="173" t="s">
        <v>251</v>
      </c>
      <c r="D161" s="173"/>
      <c r="E161" s="173"/>
      <c r="F161" s="173" t="s">
        <v>136</v>
      </c>
      <c r="G161" s="189">
        <v>2025</v>
      </c>
      <c r="H161" s="189"/>
      <c r="I161" s="189">
        <v>2025</v>
      </c>
      <c r="J161" s="48" t="str">
        <f t="shared" si="26"/>
        <v>Single Year</v>
      </c>
      <c r="K161" s="189" t="s">
        <v>237</v>
      </c>
      <c r="L161" s="189"/>
      <c r="M161" s="190" t="s">
        <v>431</v>
      </c>
      <c r="N161" s="195"/>
      <c r="O161" s="195"/>
      <c r="P161" s="195"/>
      <c r="Q161" s="195"/>
      <c r="R161" s="195"/>
      <c r="S161" s="50" t="str">
        <f t="shared" si="27"/>
        <v>Under $750,000</v>
      </c>
      <c r="T161" s="191"/>
      <c r="U161" s="192"/>
      <c r="V161" s="192">
        <v>349.6</v>
      </c>
      <c r="W161" s="204"/>
      <c r="X161" s="194"/>
      <c r="Y161" s="194"/>
      <c r="Z161" s="53">
        <f t="shared" si="24"/>
        <v>349.6</v>
      </c>
      <c r="AA161" s="54">
        <f t="shared" si="28"/>
        <v>349.6</v>
      </c>
      <c r="AB161" s="55">
        <f t="shared" si="32"/>
        <v>0</v>
      </c>
      <c r="AC161" s="56" t="str">
        <f t="shared" si="29"/>
        <v>No</v>
      </c>
      <c r="AD161" s="56">
        <f t="shared" si="33"/>
        <v>6</v>
      </c>
      <c r="AE161" s="56"/>
      <c r="AF161" s="56">
        <f t="shared" si="30"/>
        <v>349.6</v>
      </c>
      <c r="AG161" s="57">
        <f t="shared" si="31"/>
        <v>6.1000349600000003</v>
      </c>
      <c r="AH161" s="56" t="str">
        <f t="shared" si="25"/>
        <v>Yes</v>
      </c>
      <c r="AI161" s="56"/>
      <c r="AJ161" s="56"/>
      <c r="AK161" s="56"/>
      <c r="AL161" s="56"/>
      <c r="AM161" s="56"/>
      <c r="AN161" s="56"/>
      <c r="AO161" s="56"/>
      <c r="AP161" s="56"/>
      <c r="AQ161" s="56"/>
      <c r="AR161" s="56"/>
      <c r="AS161" s="88"/>
      <c r="AT161" s="88"/>
    </row>
    <row r="162" spans="1:46" ht="18" customHeight="1">
      <c r="A162" s="173" t="s">
        <v>10</v>
      </c>
      <c r="B162" s="173" t="s">
        <v>17</v>
      </c>
      <c r="C162" s="173" t="s">
        <v>251</v>
      </c>
      <c r="D162" s="173"/>
      <c r="E162" s="173"/>
      <c r="F162" s="173" t="s">
        <v>151</v>
      </c>
      <c r="G162" s="189">
        <v>2025</v>
      </c>
      <c r="H162" s="189">
        <v>2025</v>
      </c>
      <c r="I162" s="189"/>
      <c r="J162" s="48" t="str">
        <f t="shared" si="26"/>
        <v>Multi Year</v>
      </c>
      <c r="K162" s="189" t="s">
        <v>237</v>
      </c>
      <c r="L162" s="189"/>
      <c r="M162" s="183" t="s">
        <v>432</v>
      </c>
      <c r="N162" s="195"/>
      <c r="O162" s="195"/>
      <c r="P162" s="195"/>
      <c r="Q162" s="195"/>
      <c r="R162" s="195"/>
      <c r="S162" s="50" t="str">
        <f t="shared" si="27"/>
        <v>Under $750,000</v>
      </c>
      <c r="T162" s="191"/>
      <c r="U162" s="192"/>
      <c r="V162" s="192">
        <v>150</v>
      </c>
      <c r="W162" s="204">
        <v>100</v>
      </c>
      <c r="X162" s="288"/>
      <c r="Y162" s="288"/>
      <c r="Z162" s="276">
        <f t="shared" si="24"/>
        <v>250</v>
      </c>
      <c r="AA162" s="332">
        <f t="shared" si="28"/>
        <v>250</v>
      </c>
      <c r="AB162" s="55">
        <f t="shared" si="32"/>
        <v>100</v>
      </c>
      <c r="AC162" s="56" t="str">
        <f t="shared" si="29"/>
        <v>No</v>
      </c>
      <c r="AD162" s="56">
        <f t="shared" si="33"/>
        <v>6</v>
      </c>
      <c r="AE162" s="56"/>
      <c r="AF162" s="56">
        <f t="shared" si="30"/>
        <v>150</v>
      </c>
      <c r="AG162" s="57">
        <f t="shared" si="31"/>
        <v>6.2000250000000001</v>
      </c>
      <c r="AH162" s="56" t="str">
        <f t="shared" si="25"/>
        <v>Yes</v>
      </c>
      <c r="AI162" s="56"/>
      <c r="AJ162" s="56"/>
      <c r="AK162" s="56"/>
      <c r="AL162" s="56"/>
      <c r="AM162" s="56"/>
      <c r="AN162" s="56"/>
      <c r="AO162" s="56"/>
      <c r="AP162" s="56"/>
      <c r="AQ162" s="56"/>
      <c r="AR162" s="56"/>
      <c r="AS162" s="88"/>
      <c r="AT162" s="88"/>
    </row>
    <row r="163" spans="1:46" ht="18" customHeight="1">
      <c r="A163" s="173" t="s">
        <v>10</v>
      </c>
      <c r="B163" s="173" t="s">
        <v>17</v>
      </c>
      <c r="C163" s="173" t="s">
        <v>251</v>
      </c>
      <c r="D163" s="173"/>
      <c r="E163" s="173"/>
      <c r="F163" s="173" t="s">
        <v>136</v>
      </c>
      <c r="G163" s="189">
        <v>2025</v>
      </c>
      <c r="H163" s="189">
        <v>2025</v>
      </c>
      <c r="I163" s="189"/>
      <c r="J163" s="48" t="str">
        <f t="shared" si="26"/>
        <v>Multi Year</v>
      </c>
      <c r="K163" s="189" t="s">
        <v>237</v>
      </c>
      <c r="L163" s="189"/>
      <c r="M163" s="183" t="s">
        <v>433</v>
      </c>
      <c r="N163" s="195"/>
      <c r="O163" s="195"/>
      <c r="P163" s="195"/>
      <c r="Q163" s="195"/>
      <c r="R163" s="195"/>
      <c r="S163" s="50" t="str">
        <f t="shared" si="27"/>
        <v>Under $750,000</v>
      </c>
      <c r="T163" s="191"/>
      <c r="U163" s="192"/>
      <c r="V163" s="192">
        <v>200</v>
      </c>
      <c r="W163" s="204">
        <v>100</v>
      </c>
      <c r="X163" s="288"/>
      <c r="Y163" s="288"/>
      <c r="Z163" s="276">
        <f t="shared" si="24"/>
        <v>300</v>
      </c>
      <c r="AA163" s="332">
        <f t="shared" si="28"/>
        <v>300</v>
      </c>
      <c r="AB163" s="55">
        <f t="shared" si="32"/>
        <v>100</v>
      </c>
      <c r="AC163" s="56" t="str">
        <f t="shared" si="29"/>
        <v>No</v>
      </c>
      <c r="AD163" s="56">
        <f t="shared" si="33"/>
        <v>6</v>
      </c>
      <c r="AE163" s="56"/>
      <c r="AF163" s="56">
        <f t="shared" si="30"/>
        <v>200</v>
      </c>
      <c r="AG163" s="57">
        <f t="shared" si="31"/>
        <v>6.2000299999999999</v>
      </c>
      <c r="AH163" s="56" t="str">
        <f t="shared" si="25"/>
        <v>Yes</v>
      </c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88"/>
      <c r="AT163" s="88"/>
    </row>
    <row r="164" spans="1:46" ht="18" customHeight="1">
      <c r="A164" s="173" t="s">
        <v>10</v>
      </c>
      <c r="B164" s="173" t="s">
        <v>17</v>
      </c>
      <c r="C164" s="173" t="s">
        <v>251</v>
      </c>
      <c r="D164" s="173"/>
      <c r="E164" s="173"/>
      <c r="F164" s="173" t="s">
        <v>151</v>
      </c>
      <c r="G164" s="189">
        <v>2025</v>
      </c>
      <c r="H164" s="189">
        <v>2025</v>
      </c>
      <c r="I164" s="189"/>
      <c r="J164" s="48" t="str">
        <f t="shared" si="26"/>
        <v>Multi Year</v>
      </c>
      <c r="K164" s="189" t="s">
        <v>237</v>
      </c>
      <c r="L164" s="189"/>
      <c r="M164" s="183" t="s">
        <v>434</v>
      </c>
      <c r="N164" s="195"/>
      <c r="O164" s="195"/>
      <c r="P164" s="195"/>
      <c r="Q164" s="195"/>
      <c r="R164" s="195"/>
      <c r="S164" s="50" t="str">
        <f t="shared" si="27"/>
        <v>Under $750,000</v>
      </c>
      <c r="T164" s="191"/>
      <c r="U164" s="192"/>
      <c r="V164" s="192">
        <v>150</v>
      </c>
      <c r="W164" s="204">
        <v>150</v>
      </c>
      <c r="X164" s="288"/>
      <c r="Y164" s="288"/>
      <c r="Z164" s="276">
        <f t="shared" si="24"/>
        <v>300</v>
      </c>
      <c r="AA164" s="332">
        <f t="shared" si="28"/>
        <v>300</v>
      </c>
      <c r="AB164" s="55">
        <f t="shared" si="32"/>
        <v>150</v>
      </c>
      <c r="AC164" s="56" t="str">
        <f t="shared" si="29"/>
        <v>No</v>
      </c>
      <c r="AD164" s="56">
        <f t="shared" si="33"/>
        <v>6</v>
      </c>
      <c r="AE164" s="56"/>
      <c r="AF164" s="56">
        <f t="shared" si="30"/>
        <v>150</v>
      </c>
      <c r="AG164" s="57">
        <f t="shared" si="31"/>
        <v>6.2000299999999999</v>
      </c>
      <c r="AH164" s="56" t="str">
        <f t="shared" si="25"/>
        <v>Yes</v>
      </c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88"/>
      <c r="AT164" s="88"/>
    </row>
    <row r="165" spans="1:46" ht="18" hidden="1" customHeight="1">
      <c r="A165" s="173" t="s">
        <v>10</v>
      </c>
      <c r="B165" s="173" t="s">
        <v>17</v>
      </c>
      <c r="C165" s="173" t="s">
        <v>251</v>
      </c>
      <c r="D165" s="173"/>
      <c r="E165" s="173"/>
      <c r="F165" s="173" t="s">
        <v>136</v>
      </c>
      <c r="G165" s="189">
        <v>2025</v>
      </c>
      <c r="H165" s="189"/>
      <c r="I165" s="189">
        <v>2025</v>
      </c>
      <c r="J165" s="48" t="str">
        <f t="shared" si="26"/>
        <v>Single Year</v>
      </c>
      <c r="K165" s="189" t="s">
        <v>237</v>
      </c>
      <c r="L165" s="189"/>
      <c r="M165" s="190" t="s">
        <v>435</v>
      </c>
      <c r="N165" s="195"/>
      <c r="O165" s="195"/>
      <c r="P165" s="195"/>
      <c r="Q165" s="195"/>
      <c r="R165" s="64"/>
      <c r="S165" s="50" t="str">
        <f t="shared" si="27"/>
        <v>Under $750,000</v>
      </c>
      <c r="T165" s="191"/>
      <c r="U165" s="192"/>
      <c r="V165" s="192">
        <v>400</v>
      </c>
      <c r="W165" s="204"/>
      <c r="X165" s="194"/>
      <c r="Y165" s="194"/>
      <c r="Z165" s="53">
        <f t="shared" si="24"/>
        <v>400</v>
      </c>
      <c r="AA165" s="54">
        <f t="shared" si="28"/>
        <v>400</v>
      </c>
      <c r="AB165" s="55">
        <f t="shared" si="32"/>
        <v>0</v>
      </c>
      <c r="AC165" s="56" t="str">
        <f t="shared" si="29"/>
        <v>No</v>
      </c>
      <c r="AD165" s="56">
        <f t="shared" si="33"/>
        <v>6</v>
      </c>
      <c r="AE165" s="56"/>
      <c r="AF165" s="56">
        <f t="shared" si="30"/>
        <v>400</v>
      </c>
      <c r="AG165" s="57">
        <f t="shared" si="31"/>
        <v>6.1000399999999999</v>
      </c>
      <c r="AH165" s="56" t="str">
        <f t="shared" si="25"/>
        <v>Yes</v>
      </c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87" t="s">
        <v>436</v>
      </c>
      <c r="AT165" s="87"/>
    </row>
    <row r="166" spans="1:46" ht="18" customHeight="1">
      <c r="A166" s="173" t="s">
        <v>10</v>
      </c>
      <c r="B166" s="173" t="s">
        <v>17</v>
      </c>
      <c r="C166" s="173" t="s">
        <v>251</v>
      </c>
      <c r="D166" s="173"/>
      <c r="E166" s="173"/>
      <c r="F166" s="173" t="s">
        <v>136</v>
      </c>
      <c r="G166" s="189">
        <v>2025</v>
      </c>
      <c r="H166" s="189">
        <v>2025</v>
      </c>
      <c r="I166" s="189"/>
      <c r="J166" s="48" t="str">
        <f t="shared" si="26"/>
        <v>Multi Year</v>
      </c>
      <c r="K166" s="189" t="s">
        <v>237</v>
      </c>
      <c r="L166" s="189"/>
      <c r="M166" s="183" t="s">
        <v>437</v>
      </c>
      <c r="N166" s="195"/>
      <c r="O166" s="195"/>
      <c r="P166" s="195"/>
      <c r="Q166" s="195"/>
      <c r="R166" s="74"/>
      <c r="S166" s="50" t="str">
        <f t="shared" si="27"/>
        <v>$1 Million to $5 Million</v>
      </c>
      <c r="T166" s="191"/>
      <c r="U166" s="192"/>
      <c r="V166" s="204">
        <v>500</v>
      </c>
      <c r="W166" s="204">
        <v>2000</v>
      </c>
      <c r="X166" s="288"/>
      <c r="Y166" s="288"/>
      <c r="Z166" s="276">
        <f t="shared" si="24"/>
        <v>2500</v>
      </c>
      <c r="AA166" s="332">
        <f t="shared" si="28"/>
        <v>2500</v>
      </c>
      <c r="AB166" s="55">
        <f t="shared" si="32"/>
        <v>2000</v>
      </c>
      <c r="AC166" s="56" t="str">
        <f t="shared" si="29"/>
        <v>Yes</v>
      </c>
      <c r="AD166" s="56">
        <f t="shared" si="33"/>
        <v>6</v>
      </c>
      <c r="AE166" s="56"/>
      <c r="AF166" s="56">
        <f t="shared" si="30"/>
        <v>500</v>
      </c>
      <c r="AG166" s="57">
        <f t="shared" si="31"/>
        <v>6.2002499999999996</v>
      </c>
      <c r="AH166" s="56" t="str">
        <f t="shared" si="25"/>
        <v>Yes</v>
      </c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87"/>
      <c r="AT166" s="87" t="s">
        <v>438</v>
      </c>
    </row>
    <row r="167" spans="1:46" ht="18" customHeight="1">
      <c r="A167" s="48" t="s">
        <v>10</v>
      </c>
      <c r="B167" s="48" t="s">
        <v>17</v>
      </c>
      <c r="C167" s="173" t="s">
        <v>251</v>
      </c>
      <c r="D167" s="48"/>
      <c r="E167" s="48"/>
      <c r="F167" s="48" t="s">
        <v>136</v>
      </c>
      <c r="G167" s="49">
        <v>2025</v>
      </c>
      <c r="H167" s="49">
        <v>2025</v>
      </c>
      <c r="I167" s="49"/>
      <c r="J167" s="48" t="str">
        <f t="shared" si="26"/>
        <v>Multi Year</v>
      </c>
      <c r="K167" s="49" t="s">
        <v>237</v>
      </c>
      <c r="L167" s="63"/>
      <c r="M167" s="183" t="s">
        <v>439</v>
      </c>
      <c r="N167" s="64"/>
      <c r="O167" s="64"/>
      <c r="P167" s="64"/>
      <c r="Q167" s="64"/>
      <c r="R167" s="195"/>
      <c r="S167" s="50" t="str">
        <f t="shared" si="27"/>
        <v>Under $750,000</v>
      </c>
      <c r="T167" s="380"/>
      <c r="U167" s="209"/>
      <c r="V167" s="192">
        <v>150</v>
      </c>
      <c r="W167" s="204">
        <v>240</v>
      </c>
      <c r="X167" s="275"/>
      <c r="Y167" s="275"/>
      <c r="Z167" s="276">
        <f t="shared" si="24"/>
        <v>390</v>
      </c>
      <c r="AA167" s="332">
        <f t="shared" si="28"/>
        <v>390</v>
      </c>
      <c r="AB167" s="55">
        <f t="shared" si="32"/>
        <v>240</v>
      </c>
      <c r="AC167" s="56" t="str">
        <f t="shared" si="29"/>
        <v>No</v>
      </c>
      <c r="AD167" s="56">
        <f t="shared" si="33"/>
        <v>6</v>
      </c>
      <c r="AE167" s="56"/>
      <c r="AF167" s="56">
        <f t="shared" si="30"/>
        <v>150</v>
      </c>
      <c r="AG167" s="57">
        <f t="shared" si="31"/>
        <v>6.2000390000000003</v>
      </c>
      <c r="AH167" s="56" t="str">
        <f t="shared" si="25"/>
        <v>Yes</v>
      </c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88"/>
      <c r="AT167" s="88"/>
    </row>
    <row r="168" spans="1:46" ht="18" hidden="1" customHeight="1">
      <c r="A168" s="48" t="s">
        <v>10</v>
      </c>
      <c r="B168" s="48" t="s">
        <v>17</v>
      </c>
      <c r="C168" s="48" t="s">
        <v>251</v>
      </c>
      <c r="D168" s="48"/>
      <c r="E168" s="48"/>
      <c r="F168" s="48" t="s">
        <v>136</v>
      </c>
      <c r="G168" s="49">
        <v>2025</v>
      </c>
      <c r="H168" s="49"/>
      <c r="I168" s="49">
        <v>2025</v>
      </c>
      <c r="J168" s="48" t="str">
        <f t="shared" si="26"/>
        <v>Single Year</v>
      </c>
      <c r="K168" s="49" t="s">
        <v>237</v>
      </c>
      <c r="L168" s="79"/>
      <c r="M168" s="190" t="s">
        <v>440</v>
      </c>
      <c r="N168" s="74"/>
      <c r="O168" s="74"/>
      <c r="P168" s="74"/>
      <c r="Q168" s="74"/>
      <c r="R168" s="74"/>
      <c r="S168" s="50" t="str">
        <f t="shared" si="27"/>
        <v>$750,000 to $1 Million</v>
      </c>
      <c r="T168" s="106"/>
      <c r="U168" s="80"/>
      <c r="V168" s="72">
        <v>750</v>
      </c>
      <c r="W168" s="101"/>
      <c r="X168" s="81"/>
      <c r="Y168" s="81"/>
      <c r="Z168" s="53">
        <f t="shared" si="24"/>
        <v>750</v>
      </c>
      <c r="AA168" s="54">
        <f t="shared" si="28"/>
        <v>750</v>
      </c>
      <c r="AB168" s="55">
        <f t="shared" si="32"/>
        <v>0</v>
      </c>
      <c r="AC168" s="56" t="str">
        <f t="shared" si="29"/>
        <v>Yes</v>
      </c>
      <c r="AD168" s="56">
        <f t="shared" si="33"/>
        <v>6</v>
      </c>
      <c r="AE168" s="56"/>
      <c r="AF168" s="56">
        <f t="shared" si="30"/>
        <v>750</v>
      </c>
      <c r="AG168" s="57">
        <f t="shared" si="31"/>
        <v>6.1000750000000004</v>
      </c>
      <c r="AH168" s="56" t="str">
        <f t="shared" si="25"/>
        <v>Yes</v>
      </c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88"/>
      <c r="AT168" s="88"/>
    </row>
    <row r="169" spans="1:46" ht="18" hidden="1" customHeight="1">
      <c r="A169" s="173" t="s">
        <v>10</v>
      </c>
      <c r="B169" s="173" t="s">
        <v>26</v>
      </c>
      <c r="C169" s="173" t="s">
        <v>258</v>
      </c>
      <c r="D169" s="173" t="s">
        <v>261</v>
      </c>
      <c r="E169" s="173"/>
      <c r="F169" s="173" t="s">
        <v>136</v>
      </c>
      <c r="G169" s="189">
        <v>2025</v>
      </c>
      <c r="H169" s="189"/>
      <c r="I169" s="189">
        <v>2025</v>
      </c>
      <c r="J169" s="48" t="str">
        <f t="shared" si="26"/>
        <v>Single Year</v>
      </c>
      <c r="K169" s="189" t="s">
        <v>237</v>
      </c>
      <c r="L169" s="189"/>
      <c r="M169" s="190" t="s">
        <v>441</v>
      </c>
      <c r="N169" s="195"/>
      <c r="O169" s="195"/>
      <c r="P169" s="195"/>
      <c r="Q169" s="195"/>
      <c r="R169" s="74"/>
      <c r="S169" s="50" t="str">
        <f t="shared" si="27"/>
        <v>$1 Million to $5 Million</v>
      </c>
      <c r="T169" s="210"/>
      <c r="U169" s="211"/>
      <c r="V169" s="211">
        <v>3450</v>
      </c>
      <c r="W169" s="204"/>
      <c r="X169" s="194"/>
      <c r="Y169" s="194"/>
      <c r="Z169" s="53">
        <f t="shared" si="24"/>
        <v>3450</v>
      </c>
      <c r="AA169" s="54">
        <f t="shared" si="28"/>
        <v>3450</v>
      </c>
      <c r="AB169" s="55">
        <f t="shared" si="32"/>
        <v>0</v>
      </c>
      <c r="AC169" s="56" t="str">
        <f t="shared" si="29"/>
        <v>Yes</v>
      </c>
      <c r="AD169" s="56">
        <f t="shared" si="33"/>
        <v>6</v>
      </c>
      <c r="AE169" s="56"/>
      <c r="AF169" s="56">
        <f t="shared" si="30"/>
        <v>3450</v>
      </c>
      <c r="AG169" s="57">
        <f t="shared" si="31"/>
        <v>6.1003449999999999</v>
      </c>
      <c r="AH169" s="56" t="str">
        <f t="shared" si="25"/>
        <v>Yes</v>
      </c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88"/>
      <c r="AT169" s="88"/>
    </row>
    <row r="170" spans="1:46" ht="18" hidden="1" customHeight="1">
      <c r="A170" s="77" t="s">
        <v>10</v>
      </c>
      <c r="B170" s="77" t="s">
        <v>26</v>
      </c>
      <c r="C170" s="77" t="s">
        <v>258</v>
      </c>
      <c r="D170" s="48" t="s">
        <v>261</v>
      </c>
      <c r="E170" s="77"/>
      <c r="F170" s="77" t="s">
        <v>136</v>
      </c>
      <c r="G170" s="79">
        <v>2025</v>
      </c>
      <c r="H170" s="79"/>
      <c r="I170" s="189">
        <v>2025</v>
      </c>
      <c r="J170" s="48" t="str">
        <f t="shared" si="26"/>
        <v>Single Year</v>
      </c>
      <c r="K170" s="78" t="s">
        <v>237</v>
      </c>
      <c r="L170" s="79"/>
      <c r="M170" s="190" t="s">
        <v>442</v>
      </c>
      <c r="N170" s="74"/>
      <c r="O170" s="74"/>
      <c r="P170" s="74"/>
      <c r="Q170" s="74"/>
      <c r="R170" s="74"/>
      <c r="S170" s="50" t="str">
        <f t="shared" si="27"/>
        <v>Over $5 Million</v>
      </c>
      <c r="T170" s="212"/>
      <c r="U170" s="80"/>
      <c r="V170" s="211">
        <v>11444.7</v>
      </c>
      <c r="W170" s="80"/>
      <c r="X170" s="81"/>
      <c r="Y170" s="81"/>
      <c r="Z170" s="213">
        <f t="shared" si="24"/>
        <v>11444.7</v>
      </c>
      <c r="AA170" s="54">
        <f t="shared" si="28"/>
        <v>11444.7</v>
      </c>
      <c r="AB170" s="55">
        <f t="shared" si="32"/>
        <v>0</v>
      </c>
      <c r="AC170" s="56" t="str">
        <f t="shared" si="29"/>
        <v>Yes</v>
      </c>
      <c r="AD170" s="56">
        <f t="shared" si="33"/>
        <v>6</v>
      </c>
      <c r="AE170" s="56"/>
      <c r="AF170" s="56">
        <f t="shared" si="30"/>
        <v>11444.7</v>
      </c>
      <c r="AG170" s="57">
        <f t="shared" si="31"/>
        <v>6.1011444700000004</v>
      </c>
      <c r="AH170" s="56" t="str">
        <f t="shared" si="25"/>
        <v>Yes</v>
      </c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87"/>
      <c r="AT170" s="87"/>
    </row>
    <row r="171" spans="1:46" ht="18" hidden="1" customHeight="1">
      <c r="A171" s="77" t="s">
        <v>10</v>
      </c>
      <c r="B171" s="77" t="s">
        <v>26</v>
      </c>
      <c r="C171" s="77" t="s">
        <v>258</v>
      </c>
      <c r="D171" s="48" t="s">
        <v>261</v>
      </c>
      <c r="E171" s="77"/>
      <c r="F171" s="77" t="s">
        <v>136</v>
      </c>
      <c r="G171" s="79">
        <v>2025</v>
      </c>
      <c r="H171" s="79"/>
      <c r="I171" s="189">
        <v>2025</v>
      </c>
      <c r="J171" s="48" t="str">
        <f t="shared" si="26"/>
        <v>Single Year</v>
      </c>
      <c r="K171" s="78" t="s">
        <v>237</v>
      </c>
      <c r="L171" s="79"/>
      <c r="M171" s="190" t="s">
        <v>443</v>
      </c>
      <c r="N171" s="74"/>
      <c r="O171" s="74"/>
      <c r="P171" s="74"/>
      <c r="Q171" s="74"/>
      <c r="R171" s="74"/>
      <c r="S171" s="50" t="str">
        <f t="shared" si="27"/>
        <v>$1 Million to $5 Million</v>
      </c>
      <c r="T171" s="212"/>
      <c r="U171" s="80"/>
      <c r="V171" s="211">
        <v>3750</v>
      </c>
      <c r="W171" s="211"/>
      <c r="X171" s="81"/>
      <c r="Y171" s="81"/>
      <c r="Z171" s="213">
        <f t="shared" si="24"/>
        <v>3750</v>
      </c>
      <c r="AA171" s="54">
        <f t="shared" si="28"/>
        <v>3750</v>
      </c>
      <c r="AB171" s="55">
        <f t="shared" si="32"/>
        <v>0</v>
      </c>
      <c r="AC171" s="56" t="str">
        <f t="shared" si="29"/>
        <v>Yes</v>
      </c>
      <c r="AD171" s="56">
        <f t="shared" si="33"/>
        <v>6</v>
      </c>
      <c r="AE171" s="56"/>
      <c r="AF171" s="56">
        <f t="shared" si="30"/>
        <v>3750</v>
      </c>
      <c r="AG171" s="57">
        <f t="shared" si="31"/>
        <v>6.1003749999999997</v>
      </c>
      <c r="AH171" s="56" t="str">
        <f t="shared" si="25"/>
        <v>Yes</v>
      </c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87" t="s">
        <v>444</v>
      </c>
      <c r="AT171" s="87"/>
    </row>
    <row r="172" spans="1:46" ht="18" hidden="1" customHeight="1">
      <c r="A172" s="77" t="s">
        <v>10</v>
      </c>
      <c r="B172" s="77" t="s">
        <v>26</v>
      </c>
      <c r="C172" s="77" t="s">
        <v>258</v>
      </c>
      <c r="D172" s="48" t="s">
        <v>261</v>
      </c>
      <c r="E172" s="77"/>
      <c r="F172" s="77" t="s">
        <v>136</v>
      </c>
      <c r="G172" s="79">
        <v>2025</v>
      </c>
      <c r="H172" s="79"/>
      <c r="I172" s="189">
        <v>2025</v>
      </c>
      <c r="J172" s="48" t="str">
        <f t="shared" si="26"/>
        <v>Single Year</v>
      </c>
      <c r="K172" s="78" t="s">
        <v>237</v>
      </c>
      <c r="L172" s="79"/>
      <c r="M172" s="190" t="s">
        <v>445</v>
      </c>
      <c r="N172" s="74"/>
      <c r="O172" s="74"/>
      <c r="P172" s="74"/>
      <c r="Q172" s="74"/>
      <c r="R172" s="74"/>
      <c r="S172" s="50" t="str">
        <f t="shared" si="27"/>
        <v>Under $750,000</v>
      </c>
      <c r="T172" s="212"/>
      <c r="U172" s="80"/>
      <c r="V172" s="211">
        <v>350</v>
      </c>
      <c r="W172" s="211"/>
      <c r="X172" s="81"/>
      <c r="Y172" s="81"/>
      <c r="Z172" s="213">
        <f t="shared" si="24"/>
        <v>350</v>
      </c>
      <c r="AA172" s="54">
        <f t="shared" si="28"/>
        <v>350</v>
      </c>
      <c r="AB172" s="55">
        <f t="shared" si="32"/>
        <v>0</v>
      </c>
      <c r="AC172" s="56" t="str">
        <f t="shared" si="29"/>
        <v>No</v>
      </c>
      <c r="AD172" s="56">
        <f t="shared" si="33"/>
        <v>6</v>
      </c>
      <c r="AE172" s="56"/>
      <c r="AF172" s="56">
        <f t="shared" si="30"/>
        <v>350</v>
      </c>
      <c r="AG172" s="57">
        <f t="shared" si="31"/>
        <v>6.1000350000000001</v>
      </c>
      <c r="AH172" s="56" t="str">
        <f t="shared" si="25"/>
        <v>Yes</v>
      </c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87" t="s">
        <v>444</v>
      </c>
      <c r="AT172" s="87"/>
    </row>
    <row r="173" spans="1:46" ht="18" customHeight="1">
      <c r="A173" s="76" t="s">
        <v>10</v>
      </c>
      <c r="B173" s="76" t="s">
        <v>26</v>
      </c>
      <c r="C173" s="76" t="s">
        <v>251</v>
      </c>
      <c r="D173" s="76"/>
      <c r="E173" s="76"/>
      <c r="F173" s="76" t="s">
        <v>136</v>
      </c>
      <c r="G173" s="78">
        <v>2025</v>
      </c>
      <c r="H173" s="78">
        <v>2025</v>
      </c>
      <c r="I173" s="78"/>
      <c r="J173" s="48" t="str">
        <f t="shared" si="26"/>
        <v>Multi Year</v>
      </c>
      <c r="K173" s="78" t="s">
        <v>237</v>
      </c>
      <c r="L173" s="78"/>
      <c r="M173" s="183" t="s">
        <v>446</v>
      </c>
      <c r="N173" s="74"/>
      <c r="O173" s="74"/>
      <c r="P173" s="74"/>
      <c r="Q173" s="74"/>
      <c r="R173" s="172"/>
      <c r="S173" s="50" t="str">
        <f t="shared" si="27"/>
        <v>$1 Million to $5 Million</v>
      </c>
      <c r="T173" s="381"/>
      <c r="U173" s="151"/>
      <c r="V173" s="382">
        <v>670</v>
      </c>
      <c r="W173" s="382">
        <v>700</v>
      </c>
      <c r="X173" s="151"/>
      <c r="Y173" s="81"/>
      <c r="Z173" s="343">
        <f t="shared" si="24"/>
        <v>1370</v>
      </c>
      <c r="AA173" s="332">
        <f t="shared" si="28"/>
        <v>1370</v>
      </c>
      <c r="AB173" s="55">
        <f t="shared" si="32"/>
        <v>700</v>
      </c>
      <c r="AC173" s="56" t="str">
        <f t="shared" si="29"/>
        <v>Yes</v>
      </c>
      <c r="AD173" s="56">
        <f t="shared" si="33"/>
        <v>6</v>
      </c>
      <c r="AE173" s="56"/>
      <c r="AF173" s="56">
        <f t="shared" si="30"/>
        <v>670</v>
      </c>
      <c r="AG173" s="57">
        <f t="shared" si="31"/>
        <v>6.2001369999999998</v>
      </c>
      <c r="AH173" s="56" t="str">
        <f t="shared" si="25"/>
        <v>Yes</v>
      </c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183" t="s">
        <v>447</v>
      </c>
      <c r="AT173" s="183"/>
    </row>
    <row r="174" spans="1:46" ht="18" customHeight="1">
      <c r="A174" s="147" t="s">
        <v>10</v>
      </c>
      <c r="B174" s="147" t="s">
        <v>26</v>
      </c>
      <c r="C174" s="77" t="s">
        <v>251</v>
      </c>
      <c r="D174" s="147"/>
      <c r="E174" s="147"/>
      <c r="F174" s="147" t="s">
        <v>136</v>
      </c>
      <c r="G174" s="79">
        <v>2025</v>
      </c>
      <c r="H174" s="100">
        <v>2025</v>
      </c>
      <c r="I174" s="109"/>
      <c r="J174" s="48" t="str">
        <f t="shared" si="26"/>
        <v>Multi Year</v>
      </c>
      <c r="K174" s="110" t="s">
        <v>237</v>
      </c>
      <c r="L174" s="100"/>
      <c r="M174" s="183" t="s">
        <v>448</v>
      </c>
      <c r="N174" s="99"/>
      <c r="O174" s="99"/>
      <c r="P174" s="99"/>
      <c r="Q174" s="99"/>
      <c r="R174" s="74"/>
      <c r="S174" s="50" t="str">
        <f t="shared" si="27"/>
        <v>$1 Million to $5 Million</v>
      </c>
      <c r="T174" s="383"/>
      <c r="U174" s="101"/>
      <c r="V174" s="384">
        <v>200</v>
      </c>
      <c r="W174" s="384">
        <v>800</v>
      </c>
      <c r="X174" s="102"/>
      <c r="Y174" s="102"/>
      <c r="Z174" s="276">
        <f t="shared" si="24"/>
        <v>1000</v>
      </c>
      <c r="AA174" s="332">
        <f t="shared" si="28"/>
        <v>1000</v>
      </c>
      <c r="AB174" s="55">
        <f t="shared" si="32"/>
        <v>800</v>
      </c>
      <c r="AC174" s="56" t="str">
        <f t="shared" si="29"/>
        <v>Yes</v>
      </c>
      <c r="AD174" s="56">
        <f t="shared" si="33"/>
        <v>6</v>
      </c>
      <c r="AE174" s="56"/>
      <c r="AF174" s="56">
        <f t="shared" si="30"/>
        <v>200</v>
      </c>
      <c r="AG174" s="57">
        <f t="shared" si="31"/>
        <v>6.2000999999999999</v>
      </c>
      <c r="AH174" s="56" t="str">
        <f t="shared" si="25"/>
        <v>Yes</v>
      </c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183" t="s">
        <v>447</v>
      </c>
      <c r="AT174" s="183"/>
    </row>
    <row r="175" spans="1:46" ht="18" hidden="1" customHeight="1">
      <c r="A175" s="173" t="s">
        <v>10</v>
      </c>
      <c r="B175" s="173" t="s">
        <v>11</v>
      </c>
      <c r="C175" s="173" t="s">
        <v>258</v>
      </c>
      <c r="D175" s="173" t="s">
        <v>261</v>
      </c>
      <c r="E175" s="173"/>
      <c r="F175" s="173" t="s">
        <v>136</v>
      </c>
      <c r="G175" s="189">
        <v>2025</v>
      </c>
      <c r="H175" s="189"/>
      <c r="I175" s="189">
        <v>2025</v>
      </c>
      <c r="J175" s="48" t="str">
        <f t="shared" si="26"/>
        <v>Single Year</v>
      </c>
      <c r="K175" s="189" t="s">
        <v>237</v>
      </c>
      <c r="L175" s="200"/>
      <c r="M175" s="190" t="s">
        <v>449</v>
      </c>
      <c r="N175" s="195"/>
      <c r="O175" s="195"/>
      <c r="P175" s="195"/>
      <c r="Q175" s="195"/>
      <c r="R175" s="214"/>
      <c r="S175" s="50" t="str">
        <f t="shared" si="27"/>
        <v>Under $750,000</v>
      </c>
      <c r="T175" s="201"/>
      <c r="U175" s="201"/>
      <c r="V175" s="215">
        <v>376</v>
      </c>
      <c r="W175" s="204"/>
      <c r="X175" s="194"/>
      <c r="Y175" s="194"/>
      <c r="Z175" s="53">
        <f t="shared" si="24"/>
        <v>376</v>
      </c>
      <c r="AA175" s="54">
        <f t="shared" si="28"/>
        <v>376</v>
      </c>
      <c r="AB175" s="55">
        <f t="shared" si="32"/>
        <v>0</v>
      </c>
      <c r="AC175" s="56" t="str">
        <f t="shared" si="29"/>
        <v>No</v>
      </c>
      <c r="AD175" s="56">
        <f t="shared" si="33"/>
        <v>6</v>
      </c>
      <c r="AE175" s="56"/>
      <c r="AF175" s="56">
        <f t="shared" si="30"/>
        <v>376</v>
      </c>
      <c r="AG175" s="57">
        <f t="shared" si="31"/>
        <v>6.1000376000000003</v>
      </c>
      <c r="AH175" s="56" t="str">
        <f t="shared" si="25"/>
        <v>Yes</v>
      </c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183" t="s">
        <v>450</v>
      </c>
      <c r="AT175" s="183"/>
    </row>
    <row r="176" spans="1:46" ht="18" hidden="1" customHeight="1">
      <c r="A176" s="108" t="s">
        <v>10</v>
      </c>
      <c r="B176" s="108" t="s">
        <v>11</v>
      </c>
      <c r="C176" s="173" t="s">
        <v>258</v>
      </c>
      <c r="D176" s="108" t="s">
        <v>261</v>
      </c>
      <c r="E176" s="108"/>
      <c r="F176" s="108" t="s">
        <v>136</v>
      </c>
      <c r="G176" s="189">
        <v>2025</v>
      </c>
      <c r="H176" s="109"/>
      <c r="I176" s="109">
        <v>2025</v>
      </c>
      <c r="J176" s="48" t="str">
        <f t="shared" si="26"/>
        <v>Single Year</v>
      </c>
      <c r="K176" s="109" t="s">
        <v>237</v>
      </c>
      <c r="L176" s="100"/>
      <c r="M176" s="190" t="s">
        <v>451</v>
      </c>
      <c r="N176" s="99"/>
      <c r="O176" s="99"/>
      <c r="P176" s="99"/>
      <c r="Q176" s="99"/>
      <c r="R176" s="195"/>
      <c r="S176" s="50" t="str">
        <f t="shared" si="27"/>
        <v>Under $750,000</v>
      </c>
      <c r="T176" s="149"/>
      <c r="U176" s="101"/>
      <c r="V176" s="176">
        <v>682</v>
      </c>
      <c r="W176" s="101"/>
      <c r="X176" s="102"/>
      <c r="Y176" s="102"/>
      <c r="Z176" s="213">
        <f t="shared" si="24"/>
        <v>682</v>
      </c>
      <c r="AA176" s="54">
        <f t="shared" si="28"/>
        <v>682</v>
      </c>
      <c r="AB176" s="55">
        <f t="shared" si="32"/>
        <v>0</v>
      </c>
      <c r="AC176" s="56" t="str">
        <f t="shared" si="29"/>
        <v>No</v>
      </c>
      <c r="AD176" s="56">
        <f t="shared" si="33"/>
        <v>6</v>
      </c>
      <c r="AE176" s="56"/>
      <c r="AF176" s="56">
        <f t="shared" si="30"/>
        <v>682</v>
      </c>
      <c r="AG176" s="57">
        <f t="shared" si="31"/>
        <v>6.1000681999999999</v>
      </c>
      <c r="AH176" s="56" t="str">
        <f t="shared" si="25"/>
        <v>Yes</v>
      </c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88"/>
      <c r="AT176" s="88"/>
    </row>
    <row r="177" spans="1:46" ht="18" customHeight="1">
      <c r="A177" s="76" t="s">
        <v>10</v>
      </c>
      <c r="B177" s="76" t="s">
        <v>11</v>
      </c>
      <c r="C177" s="76" t="s">
        <v>251</v>
      </c>
      <c r="D177" s="76"/>
      <c r="E177" s="76"/>
      <c r="F177" s="76" t="s">
        <v>151</v>
      </c>
      <c r="G177" s="78">
        <v>2025</v>
      </c>
      <c r="H177" s="78">
        <v>2025</v>
      </c>
      <c r="I177" s="78"/>
      <c r="J177" s="48" t="str">
        <f t="shared" si="26"/>
        <v>Multi Year</v>
      </c>
      <c r="K177" s="78" t="s">
        <v>237</v>
      </c>
      <c r="L177" s="78"/>
      <c r="M177" s="183" t="s">
        <v>452</v>
      </c>
      <c r="N177" s="125"/>
      <c r="O177" s="125"/>
      <c r="P177" s="125"/>
      <c r="Q177" s="125"/>
      <c r="R177" s="99"/>
      <c r="S177" s="50" t="str">
        <f t="shared" si="27"/>
        <v>Under $750,000</v>
      </c>
      <c r="T177" s="365"/>
      <c r="U177" s="366"/>
      <c r="V177" s="366">
        <v>50</v>
      </c>
      <c r="W177" s="204">
        <v>250</v>
      </c>
      <c r="X177" s="355"/>
      <c r="Y177" s="355"/>
      <c r="Z177" s="343">
        <f t="shared" si="24"/>
        <v>300</v>
      </c>
      <c r="AA177" s="332">
        <f t="shared" si="28"/>
        <v>300</v>
      </c>
      <c r="AB177" s="55">
        <f t="shared" si="32"/>
        <v>250</v>
      </c>
      <c r="AC177" s="56" t="str">
        <f t="shared" si="29"/>
        <v>No</v>
      </c>
      <c r="AD177" s="56">
        <f t="shared" si="33"/>
        <v>6</v>
      </c>
      <c r="AE177" s="56"/>
      <c r="AF177" s="56">
        <f t="shared" si="30"/>
        <v>50</v>
      </c>
      <c r="AG177" s="57">
        <f t="shared" si="31"/>
        <v>6.2000299999999999</v>
      </c>
      <c r="AH177" s="56" t="str">
        <f t="shared" si="25"/>
        <v>Yes</v>
      </c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87"/>
      <c r="AT177" s="87" t="s">
        <v>453</v>
      </c>
    </row>
    <row r="178" spans="1:46" ht="18" customHeight="1">
      <c r="A178" s="108" t="s">
        <v>10</v>
      </c>
      <c r="B178" s="108" t="s">
        <v>11</v>
      </c>
      <c r="C178" s="173" t="s">
        <v>251</v>
      </c>
      <c r="D178" s="108"/>
      <c r="E178" s="108"/>
      <c r="F178" s="108" t="s">
        <v>136</v>
      </c>
      <c r="G178" s="189">
        <v>2025</v>
      </c>
      <c r="H178" s="109">
        <v>2025</v>
      </c>
      <c r="I178" s="109"/>
      <c r="J178" s="48" t="str">
        <f t="shared" si="26"/>
        <v>Multi Year</v>
      </c>
      <c r="K178" s="109" t="s">
        <v>237</v>
      </c>
      <c r="L178" s="174"/>
      <c r="M178" s="183" t="s">
        <v>454</v>
      </c>
      <c r="N178" s="172"/>
      <c r="O178" s="172"/>
      <c r="P178" s="172"/>
      <c r="Q178" s="172"/>
      <c r="R178" s="216"/>
      <c r="S178" s="50" t="str">
        <f t="shared" si="27"/>
        <v>Under $750,000</v>
      </c>
      <c r="T178" s="376"/>
      <c r="U178" s="376"/>
      <c r="V178" s="176">
        <v>100</v>
      </c>
      <c r="W178" s="204">
        <v>500</v>
      </c>
      <c r="X178" s="377"/>
      <c r="Y178" s="377"/>
      <c r="Z178" s="276">
        <f t="shared" si="24"/>
        <v>600</v>
      </c>
      <c r="AA178" s="332">
        <f t="shared" si="28"/>
        <v>600</v>
      </c>
      <c r="AB178" s="55">
        <f t="shared" si="32"/>
        <v>500</v>
      </c>
      <c r="AC178" s="56" t="str">
        <f t="shared" si="29"/>
        <v>No</v>
      </c>
      <c r="AD178" s="56">
        <f t="shared" si="33"/>
        <v>6</v>
      </c>
      <c r="AE178" s="56"/>
      <c r="AF178" s="56">
        <f t="shared" si="30"/>
        <v>100</v>
      </c>
      <c r="AG178" s="57">
        <f t="shared" si="31"/>
        <v>6.2000599999999997</v>
      </c>
      <c r="AH178" s="56" t="str">
        <f t="shared" si="25"/>
        <v>Yes</v>
      </c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87"/>
      <c r="AT178" s="87"/>
    </row>
    <row r="179" spans="1:46" ht="18" customHeight="1">
      <c r="A179" s="173" t="s">
        <v>10</v>
      </c>
      <c r="B179" s="173" t="s">
        <v>11</v>
      </c>
      <c r="C179" s="173" t="s">
        <v>251</v>
      </c>
      <c r="D179" s="173"/>
      <c r="E179" s="173"/>
      <c r="F179" s="173" t="s">
        <v>136</v>
      </c>
      <c r="G179" s="189">
        <v>2025</v>
      </c>
      <c r="H179" s="189">
        <v>2025</v>
      </c>
      <c r="I179" s="189"/>
      <c r="J179" s="48" t="str">
        <f t="shared" si="26"/>
        <v>Multi Year</v>
      </c>
      <c r="K179" s="189" t="s">
        <v>237</v>
      </c>
      <c r="L179" s="79"/>
      <c r="M179" s="183" t="s">
        <v>455</v>
      </c>
      <c r="N179" s="74"/>
      <c r="O179" s="74"/>
      <c r="P179" s="74"/>
      <c r="Q179" s="74"/>
      <c r="R179" s="216"/>
      <c r="S179" s="50" t="str">
        <f t="shared" si="27"/>
        <v>$1 Million to $5 Million</v>
      </c>
      <c r="T179" s="106"/>
      <c r="U179" s="80"/>
      <c r="V179" s="215">
        <v>200</v>
      </c>
      <c r="W179" s="176">
        <v>800</v>
      </c>
      <c r="X179" s="81"/>
      <c r="Y179" s="81"/>
      <c r="Z179" s="276">
        <f t="shared" si="24"/>
        <v>1000</v>
      </c>
      <c r="AA179" s="332">
        <f t="shared" si="28"/>
        <v>1000</v>
      </c>
      <c r="AB179" s="55">
        <f t="shared" si="32"/>
        <v>800</v>
      </c>
      <c r="AC179" s="56" t="str">
        <f t="shared" si="29"/>
        <v>Yes</v>
      </c>
      <c r="AD179" s="56">
        <f t="shared" si="33"/>
        <v>6</v>
      </c>
      <c r="AE179" s="56"/>
      <c r="AF179" s="56">
        <f t="shared" si="30"/>
        <v>200</v>
      </c>
      <c r="AG179" s="57">
        <f t="shared" si="31"/>
        <v>6.2000999999999999</v>
      </c>
      <c r="AH179" s="56" t="str">
        <f t="shared" si="25"/>
        <v>Yes</v>
      </c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87" t="s">
        <v>456</v>
      </c>
      <c r="AT179" s="87"/>
    </row>
    <row r="180" spans="1:46" ht="18" hidden="1" customHeight="1">
      <c r="A180" s="173" t="s">
        <v>10</v>
      </c>
      <c r="B180" s="173" t="s">
        <v>33</v>
      </c>
      <c r="C180" s="173" t="s">
        <v>258</v>
      </c>
      <c r="D180" s="173" t="s">
        <v>261</v>
      </c>
      <c r="E180" s="173"/>
      <c r="F180" s="173" t="s">
        <v>145</v>
      </c>
      <c r="G180" s="189">
        <v>2025</v>
      </c>
      <c r="H180" s="189"/>
      <c r="I180" s="189">
        <v>2025</v>
      </c>
      <c r="J180" s="48" t="str">
        <f t="shared" si="26"/>
        <v>Single Year</v>
      </c>
      <c r="K180" s="189" t="s">
        <v>237</v>
      </c>
      <c r="L180" s="200"/>
      <c r="M180" s="190" t="s">
        <v>457</v>
      </c>
      <c r="N180" s="216"/>
      <c r="O180" s="216"/>
      <c r="P180" s="216"/>
      <c r="Q180" s="216"/>
      <c r="R180" s="99"/>
      <c r="S180" s="50" t="str">
        <f t="shared" si="27"/>
        <v>Under $750,000</v>
      </c>
      <c r="T180" s="217"/>
      <c r="U180" s="217"/>
      <c r="V180" s="217">
        <v>50</v>
      </c>
      <c r="W180" s="204"/>
      <c r="X180" s="194"/>
      <c r="Y180" s="194"/>
      <c r="Z180" s="53">
        <f t="shared" si="24"/>
        <v>50</v>
      </c>
      <c r="AA180" s="54">
        <f t="shared" si="28"/>
        <v>50</v>
      </c>
      <c r="AB180" s="55">
        <f t="shared" si="32"/>
        <v>0</v>
      </c>
      <c r="AC180" s="56" t="str">
        <f t="shared" si="29"/>
        <v>No</v>
      </c>
      <c r="AD180" s="56">
        <f t="shared" si="33"/>
        <v>6</v>
      </c>
      <c r="AE180" s="56"/>
      <c r="AF180" s="56">
        <f t="shared" si="30"/>
        <v>50</v>
      </c>
      <c r="AG180" s="57">
        <f t="shared" si="31"/>
        <v>6.1000050000000003</v>
      </c>
      <c r="AH180" s="56" t="str">
        <f t="shared" si="25"/>
        <v>Yes</v>
      </c>
      <c r="AI180" s="56"/>
      <c r="AJ180" s="56"/>
      <c r="AK180" s="56"/>
      <c r="AL180" s="56"/>
      <c r="AM180" s="56"/>
      <c r="AN180" s="56"/>
      <c r="AO180" s="56"/>
      <c r="AP180" s="56"/>
      <c r="AQ180" s="56"/>
      <c r="AR180" s="56"/>
      <c r="AS180" s="87"/>
      <c r="AT180" s="87"/>
    </row>
    <row r="181" spans="1:46" ht="18" hidden="1" customHeight="1">
      <c r="A181" s="108" t="s">
        <v>10</v>
      </c>
      <c r="B181" s="108" t="s">
        <v>33</v>
      </c>
      <c r="C181" s="108" t="s">
        <v>258</v>
      </c>
      <c r="D181" s="173" t="s">
        <v>261</v>
      </c>
      <c r="E181" s="108"/>
      <c r="F181" s="108" t="s">
        <v>145</v>
      </c>
      <c r="G181" s="109">
        <v>2025</v>
      </c>
      <c r="H181" s="109"/>
      <c r="I181" s="109">
        <v>2025</v>
      </c>
      <c r="J181" s="48" t="str">
        <f t="shared" si="26"/>
        <v>Single Year</v>
      </c>
      <c r="K181" s="109" t="s">
        <v>237</v>
      </c>
      <c r="L181" s="174"/>
      <c r="M181" s="190" t="s">
        <v>458</v>
      </c>
      <c r="N181" s="218"/>
      <c r="O181" s="218"/>
      <c r="P181" s="218"/>
      <c r="Q181" s="218"/>
      <c r="R181" s="195"/>
      <c r="S181" s="50" t="str">
        <f t="shared" si="27"/>
        <v>Under $750,000</v>
      </c>
      <c r="T181" s="219"/>
      <c r="U181" s="219"/>
      <c r="V181" s="219">
        <v>20</v>
      </c>
      <c r="W181" s="204"/>
      <c r="X181" s="116"/>
      <c r="Y181" s="116"/>
      <c r="Z181" s="53">
        <f t="shared" si="24"/>
        <v>20</v>
      </c>
      <c r="AA181" s="54">
        <f t="shared" si="28"/>
        <v>20</v>
      </c>
      <c r="AB181" s="55">
        <f t="shared" si="32"/>
        <v>0</v>
      </c>
      <c r="AC181" s="56" t="str">
        <f t="shared" si="29"/>
        <v>No</v>
      </c>
      <c r="AD181" s="56">
        <f t="shared" si="33"/>
        <v>6</v>
      </c>
      <c r="AE181" s="56"/>
      <c r="AF181" s="56">
        <f t="shared" si="30"/>
        <v>20</v>
      </c>
      <c r="AG181" s="57">
        <f t="shared" si="31"/>
        <v>6.1000019999999999</v>
      </c>
      <c r="AH181" s="56" t="str">
        <f t="shared" si="25"/>
        <v>Yes</v>
      </c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87"/>
      <c r="AT181" s="87"/>
    </row>
    <row r="182" spans="1:46" ht="18" hidden="1" customHeight="1">
      <c r="A182" s="48" t="s">
        <v>10</v>
      </c>
      <c r="B182" s="48" t="s">
        <v>33</v>
      </c>
      <c r="C182" s="48" t="s">
        <v>258</v>
      </c>
      <c r="D182" s="48" t="s">
        <v>261</v>
      </c>
      <c r="E182" s="48"/>
      <c r="F182" s="48" t="s">
        <v>136</v>
      </c>
      <c r="G182" s="49">
        <v>2025</v>
      </c>
      <c r="H182" s="49"/>
      <c r="I182" s="49">
        <v>2025</v>
      </c>
      <c r="J182" s="48" t="str">
        <f t="shared" si="26"/>
        <v>Single Year</v>
      </c>
      <c r="K182" s="49" t="s">
        <v>237</v>
      </c>
      <c r="L182" s="79"/>
      <c r="M182" s="190" t="s">
        <v>459</v>
      </c>
      <c r="N182" s="74"/>
      <c r="O182" s="74"/>
      <c r="P182" s="74"/>
      <c r="Q182" s="74"/>
      <c r="R182" s="195"/>
      <c r="S182" s="50" t="str">
        <f t="shared" si="27"/>
        <v>Under $750,000</v>
      </c>
      <c r="T182" s="106"/>
      <c r="U182" s="80"/>
      <c r="V182" s="72">
        <v>100</v>
      </c>
      <c r="W182" s="101"/>
      <c r="X182" s="81"/>
      <c r="Y182" s="81"/>
      <c r="Z182" s="53">
        <f t="shared" si="24"/>
        <v>100</v>
      </c>
      <c r="AA182" s="54">
        <f t="shared" si="28"/>
        <v>100</v>
      </c>
      <c r="AB182" s="55">
        <f t="shared" si="32"/>
        <v>0</v>
      </c>
      <c r="AC182" s="56" t="str">
        <f t="shared" si="29"/>
        <v>No</v>
      </c>
      <c r="AD182" s="56">
        <f t="shared" si="33"/>
        <v>6</v>
      </c>
      <c r="AE182" s="56"/>
      <c r="AF182" s="56">
        <f t="shared" si="30"/>
        <v>100</v>
      </c>
      <c r="AG182" s="57">
        <f t="shared" si="31"/>
        <v>6.1000100000000002</v>
      </c>
      <c r="AH182" s="56" t="str">
        <f t="shared" si="25"/>
        <v>Yes</v>
      </c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87"/>
      <c r="AT182" s="87"/>
    </row>
    <row r="183" spans="1:46" ht="18" customHeight="1">
      <c r="A183" s="173" t="s">
        <v>66</v>
      </c>
      <c r="B183" s="173" t="s">
        <v>79</v>
      </c>
      <c r="C183" s="173" t="s">
        <v>258</v>
      </c>
      <c r="D183" s="173" t="s">
        <v>261</v>
      </c>
      <c r="E183" s="173"/>
      <c r="F183" s="173" t="s">
        <v>136</v>
      </c>
      <c r="G183" s="189">
        <v>2025</v>
      </c>
      <c r="H183" s="189">
        <v>2025</v>
      </c>
      <c r="I183" s="189"/>
      <c r="J183" s="48" t="str">
        <f t="shared" si="26"/>
        <v>Multi Year</v>
      </c>
      <c r="K183" s="189" t="s">
        <v>237</v>
      </c>
      <c r="L183" s="200"/>
      <c r="M183" s="183" t="s">
        <v>460</v>
      </c>
      <c r="N183" s="195"/>
      <c r="O183" s="195"/>
      <c r="P183" s="195"/>
      <c r="Q183" s="195"/>
      <c r="R183" s="195"/>
      <c r="S183" s="50" t="str">
        <f t="shared" si="27"/>
        <v>$1 Million to $5 Million</v>
      </c>
      <c r="T183" s="385"/>
      <c r="U183" s="220"/>
      <c r="V183" s="215">
        <v>531.79999999999995</v>
      </c>
      <c r="W183" s="204">
        <v>1709.6</v>
      </c>
      <c r="X183" s="288"/>
      <c r="Y183" s="288"/>
      <c r="Z183" s="276">
        <f t="shared" si="24"/>
        <v>2241.3999999999996</v>
      </c>
      <c r="AA183" s="332">
        <f t="shared" si="28"/>
        <v>2241.3999999999996</v>
      </c>
      <c r="AB183" s="55">
        <f t="shared" si="32"/>
        <v>1709.6</v>
      </c>
      <c r="AC183" s="56" t="str">
        <f t="shared" si="29"/>
        <v>Yes</v>
      </c>
      <c r="AD183" s="56">
        <f t="shared" si="33"/>
        <v>6</v>
      </c>
      <c r="AE183" s="56"/>
      <c r="AF183" s="56">
        <f t="shared" si="30"/>
        <v>531.79999999999995</v>
      </c>
      <c r="AG183" s="57">
        <f t="shared" si="31"/>
        <v>6.2002241400000004</v>
      </c>
      <c r="AH183" s="56" t="str">
        <f t="shared" si="25"/>
        <v>Yes</v>
      </c>
      <c r="AI183" s="56"/>
      <c r="AJ183" s="56"/>
      <c r="AK183" s="56"/>
      <c r="AL183" s="56"/>
      <c r="AM183" s="56"/>
      <c r="AN183" s="56"/>
      <c r="AO183" s="56"/>
      <c r="AP183" s="56"/>
      <c r="AQ183" s="56"/>
      <c r="AR183" s="56"/>
      <c r="AS183" s="87"/>
      <c r="AT183" s="87"/>
    </row>
    <row r="184" spans="1:46" ht="18" hidden="1" customHeight="1">
      <c r="A184" s="173" t="s">
        <v>66</v>
      </c>
      <c r="B184" s="173" t="s">
        <v>79</v>
      </c>
      <c r="C184" s="173" t="s">
        <v>258</v>
      </c>
      <c r="D184" s="173" t="s">
        <v>261</v>
      </c>
      <c r="E184" s="173"/>
      <c r="F184" s="173" t="s">
        <v>136</v>
      </c>
      <c r="G184" s="189">
        <v>2025</v>
      </c>
      <c r="H184" s="189"/>
      <c r="I184" s="189">
        <v>2025</v>
      </c>
      <c r="J184" s="48" t="str">
        <f t="shared" si="26"/>
        <v>Single Year</v>
      </c>
      <c r="K184" s="189" t="s">
        <v>237</v>
      </c>
      <c r="L184" s="200"/>
      <c r="M184" s="190" t="s">
        <v>461</v>
      </c>
      <c r="N184" s="195"/>
      <c r="O184" s="195"/>
      <c r="P184" s="195"/>
      <c r="Q184" s="195"/>
      <c r="R184" s="195"/>
      <c r="S184" s="50" t="str">
        <f t="shared" si="27"/>
        <v>$1 Million to $5 Million</v>
      </c>
      <c r="T184" s="201"/>
      <c r="U184" s="217"/>
      <c r="V184" s="215">
        <v>1387.1</v>
      </c>
      <c r="W184" s="204"/>
      <c r="X184" s="194"/>
      <c r="Y184" s="194"/>
      <c r="Z184" s="53">
        <f t="shared" si="24"/>
        <v>1387.1</v>
      </c>
      <c r="AA184" s="54">
        <f t="shared" si="28"/>
        <v>1387.1</v>
      </c>
      <c r="AB184" s="55">
        <f t="shared" si="32"/>
        <v>0</v>
      </c>
      <c r="AC184" s="56" t="str">
        <f t="shared" si="29"/>
        <v>Yes</v>
      </c>
      <c r="AD184" s="56">
        <f t="shared" si="33"/>
        <v>6</v>
      </c>
      <c r="AE184" s="56"/>
      <c r="AF184" s="56">
        <f t="shared" si="30"/>
        <v>1387.1</v>
      </c>
      <c r="AG184" s="57">
        <f t="shared" si="31"/>
        <v>6.1001387100000004</v>
      </c>
      <c r="AH184" s="56" t="str">
        <f t="shared" si="25"/>
        <v>Yes</v>
      </c>
      <c r="AI184" s="56"/>
      <c r="AJ184" s="56"/>
      <c r="AK184" s="56"/>
      <c r="AL184" s="56"/>
      <c r="AM184" s="56"/>
      <c r="AN184" s="56"/>
      <c r="AO184" s="56"/>
      <c r="AP184" s="56"/>
      <c r="AQ184" s="56"/>
      <c r="AR184" s="56"/>
      <c r="AS184" s="87"/>
      <c r="AT184" s="87"/>
    </row>
    <row r="185" spans="1:46" ht="18" customHeight="1">
      <c r="A185" s="173" t="s">
        <v>66</v>
      </c>
      <c r="B185" s="173" t="s">
        <v>79</v>
      </c>
      <c r="C185" s="173" t="s">
        <v>258</v>
      </c>
      <c r="D185" s="173" t="s">
        <v>261</v>
      </c>
      <c r="E185" s="173"/>
      <c r="F185" s="173" t="s">
        <v>136</v>
      </c>
      <c r="G185" s="189">
        <v>2025</v>
      </c>
      <c r="H185" s="189">
        <v>2025</v>
      </c>
      <c r="I185" s="189"/>
      <c r="J185" s="48" t="str">
        <f t="shared" si="26"/>
        <v>Multi Year</v>
      </c>
      <c r="K185" s="189" t="s">
        <v>237</v>
      </c>
      <c r="L185" s="200"/>
      <c r="M185" s="183" t="s">
        <v>462</v>
      </c>
      <c r="N185" s="195"/>
      <c r="O185" s="195"/>
      <c r="P185" s="195"/>
      <c r="Q185" s="195"/>
      <c r="R185" s="195"/>
      <c r="S185" s="50" t="str">
        <f t="shared" si="27"/>
        <v>Under $750,000</v>
      </c>
      <c r="T185" s="220"/>
      <c r="U185" s="215"/>
      <c r="V185" s="215">
        <v>420</v>
      </c>
      <c r="W185" s="204">
        <v>280</v>
      </c>
      <c r="X185" s="288"/>
      <c r="Y185" s="288"/>
      <c r="Z185" s="276">
        <f t="shared" si="24"/>
        <v>700</v>
      </c>
      <c r="AA185" s="332">
        <f t="shared" si="28"/>
        <v>700</v>
      </c>
      <c r="AB185" s="55">
        <f t="shared" si="32"/>
        <v>280</v>
      </c>
      <c r="AC185" s="56" t="str">
        <f t="shared" si="29"/>
        <v>No</v>
      </c>
      <c r="AD185" s="56">
        <f t="shared" si="33"/>
        <v>6</v>
      </c>
      <c r="AE185" s="56"/>
      <c r="AF185" s="56">
        <f t="shared" si="30"/>
        <v>420</v>
      </c>
      <c r="AG185" s="57">
        <f t="shared" si="31"/>
        <v>6.2000700000000002</v>
      </c>
      <c r="AH185" s="56" t="str">
        <f t="shared" si="25"/>
        <v>Yes</v>
      </c>
      <c r="AI185" s="56"/>
      <c r="AJ185" s="56"/>
      <c r="AK185" s="56"/>
      <c r="AL185" s="56"/>
      <c r="AM185" s="56"/>
      <c r="AN185" s="56"/>
      <c r="AO185" s="56"/>
      <c r="AP185" s="56"/>
      <c r="AQ185" s="56"/>
      <c r="AR185" s="56"/>
      <c r="AS185" s="75"/>
      <c r="AT185" s="75"/>
    </row>
    <row r="186" spans="1:46" ht="18" customHeight="1">
      <c r="A186" s="173" t="s">
        <v>66</v>
      </c>
      <c r="B186" s="173" t="s">
        <v>79</v>
      </c>
      <c r="C186" s="173" t="s">
        <v>258</v>
      </c>
      <c r="D186" s="173" t="s">
        <v>261</v>
      </c>
      <c r="E186" s="173"/>
      <c r="F186" s="173" t="s">
        <v>136</v>
      </c>
      <c r="G186" s="189">
        <v>2025</v>
      </c>
      <c r="H186" s="189">
        <v>2025</v>
      </c>
      <c r="I186" s="189"/>
      <c r="J186" s="48" t="str">
        <f t="shared" si="26"/>
        <v>Multi Year</v>
      </c>
      <c r="K186" s="189" t="s">
        <v>237</v>
      </c>
      <c r="L186" s="200"/>
      <c r="M186" s="183" t="s">
        <v>463</v>
      </c>
      <c r="N186" s="195"/>
      <c r="O186" s="195"/>
      <c r="P186" s="195"/>
      <c r="Q186" s="195"/>
      <c r="R186" s="195"/>
      <c r="S186" s="50" t="str">
        <f t="shared" si="27"/>
        <v>$1 Million to $5 Million</v>
      </c>
      <c r="T186" s="220"/>
      <c r="U186" s="215"/>
      <c r="V186" s="215">
        <v>1250</v>
      </c>
      <c r="W186" s="204">
        <v>2250</v>
      </c>
      <c r="X186" s="288"/>
      <c r="Y186" s="288"/>
      <c r="Z186" s="276">
        <f t="shared" si="24"/>
        <v>3500</v>
      </c>
      <c r="AA186" s="332">
        <f t="shared" si="28"/>
        <v>3500</v>
      </c>
      <c r="AB186" s="55">
        <f t="shared" si="32"/>
        <v>2250</v>
      </c>
      <c r="AC186" s="56" t="str">
        <f t="shared" si="29"/>
        <v>Yes</v>
      </c>
      <c r="AD186" s="56">
        <f t="shared" si="33"/>
        <v>6</v>
      </c>
      <c r="AE186" s="56"/>
      <c r="AF186" s="56">
        <f t="shared" si="30"/>
        <v>1250</v>
      </c>
      <c r="AG186" s="57">
        <f t="shared" si="31"/>
        <v>6.2003500000000003</v>
      </c>
      <c r="AH186" s="56" t="str">
        <f t="shared" si="25"/>
        <v>Yes</v>
      </c>
      <c r="AI186" s="56"/>
      <c r="AJ186" s="56"/>
      <c r="AK186" s="56"/>
      <c r="AL186" s="56"/>
      <c r="AM186" s="56"/>
      <c r="AN186" s="56"/>
      <c r="AO186" s="56"/>
      <c r="AP186" s="56"/>
      <c r="AQ186" s="56"/>
      <c r="AR186" s="56"/>
      <c r="AS186" s="161"/>
      <c r="AT186" s="161"/>
    </row>
    <row r="187" spans="1:46" ht="18" customHeight="1">
      <c r="A187" s="173" t="s">
        <v>66</v>
      </c>
      <c r="B187" s="173" t="s">
        <v>79</v>
      </c>
      <c r="C187" s="173" t="s">
        <v>258</v>
      </c>
      <c r="D187" s="173" t="s">
        <v>261</v>
      </c>
      <c r="E187" s="173"/>
      <c r="F187" s="173" t="s">
        <v>136</v>
      </c>
      <c r="G187" s="189">
        <v>2025</v>
      </c>
      <c r="H187" s="189">
        <v>2025</v>
      </c>
      <c r="I187" s="189"/>
      <c r="J187" s="48" t="str">
        <f t="shared" si="26"/>
        <v>Multi Year</v>
      </c>
      <c r="K187" s="189" t="s">
        <v>237</v>
      </c>
      <c r="L187" s="200"/>
      <c r="M187" s="183" t="s">
        <v>464</v>
      </c>
      <c r="N187" s="195"/>
      <c r="O187" s="195"/>
      <c r="P187" s="195"/>
      <c r="Q187" s="195"/>
      <c r="R187" s="172"/>
      <c r="S187" s="50" t="str">
        <f t="shared" si="27"/>
        <v>$1 Million to $5 Million</v>
      </c>
      <c r="T187" s="220"/>
      <c r="U187" s="215"/>
      <c r="V187" s="215">
        <v>439.2</v>
      </c>
      <c r="W187" s="204">
        <v>815.7</v>
      </c>
      <c r="X187" s="288"/>
      <c r="Y187" s="288"/>
      <c r="Z187" s="276">
        <f t="shared" si="24"/>
        <v>1254.9000000000001</v>
      </c>
      <c r="AA187" s="332">
        <f t="shared" si="28"/>
        <v>1254.9000000000001</v>
      </c>
      <c r="AB187" s="55">
        <f t="shared" si="32"/>
        <v>815.7</v>
      </c>
      <c r="AC187" s="56" t="str">
        <f t="shared" si="29"/>
        <v>Yes</v>
      </c>
      <c r="AD187" s="56">
        <f t="shared" si="33"/>
        <v>6</v>
      </c>
      <c r="AE187" s="56"/>
      <c r="AF187" s="56">
        <f t="shared" si="30"/>
        <v>439.2</v>
      </c>
      <c r="AG187" s="57">
        <f t="shared" si="31"/>
        <v>6.2001254899999996</v>
      </c>
      <c r="AH187" s="56" t="str">
        <f t="shared" si="25"/>
        <v>Yes</v>
      </c>
      <c r="AI187" s="56"/>
      <c r="AJ187" s="56"/>
      <c r="AK187" s="56"/>
      <c r="AL187" s="56"/>
      <c r="AM187" s="56"/>
      <c r="AN187" s="56"/>
      <c r="AO187" s="56"/>
      <c r="AP187" s="56"/>
      <c r="AQ187" s="56"/>
      <c r="AR187" s="56"/>
      <c r="AS187" s="69"/>
      <c r="AT187" s="69"/>
    </row>
    <row r="188" spans="1:46" ht="18" customHeight="1">
      <c r="A188" s="108" t="s">
        <v>66</v>
      </c>
      <c r="B188" s="108" t="s">
        <v>79</v>
      </c>
      <c r="C188" s="108" t="s">
        <v>258</v>
      </c>
      <c r="D188" s="221" t="s">
        <v>261</v>
      </c>
      <c r="E188" s="108"/>
      <c r="F188" s="108" t="s">
        <v>136</v>
      </c>
      <c r="G188" s="109">
        <v>2025</v>
      </c>
      <c r="H188" s="109">
        <v>2025</v>
      </c>
      <c r="I188" s="109"/>
      <c r="J188" s="48" t="str">
        <f t="shared" si="26"/>
        <v>Multi Year</v>
      </c>
      <c r="K188" s="109" t="s">
        <v>237</v>
      </c>
      <c r="L188" s="174"/>
      <c r="M188" s="183" t="s">
        <v>465</v>
      </c>
      <c r="N188" s="172"/>
      <c r="O188" s="172"/>
      <c r="P188" s="172"/>
      <c r="Q188" s="172"/>
      <c r="R188" s="369"/>
      <c r="S188" s="50" t="str">
        <f t="shared" si="27"/>
        <v>Under $750,000</v>
      </c>
      <c r="T188" s="222"/>
      <c r="U188" s="176"/>
      <c r="V188" s="176">
        <v>210</v>
      </c>
      <c r="W188" s="204">
        <v>140</v>
      </c>
      <c r="X188" s="377"/>
      <c r="Y188" s="377"/>
      <c r="Z188" s="276">
        <f t="shared" si="24"/>
        <v>350</v>
      </c>
      <c r="AA188" s="332">
        <f t="shared" si="28"/>
        <v>350</v>
      </c>
      <c r="AB188" s="55">
        <f t="shared" si="32"/>
        <v>140</v>
      </c>
      <c r="AC188" s="56" t="str">
        <f t="shared" si="29"/>
        <v>No</v>
      </c>
      <c r="AD188" s="56">
        <f t="shared" si="33"/>
        <v>6</v>
      </c>
      <c r="AE188" s="56"/>
      <c r="AF188" s="56">
        <f t="shared" si="30"/>
        <v>210</v>
      </c>
      <c r="AG188" s="57">
        <f t="shared" si="31"/>
        <v>6.2000349999999997</v>
      </c>
      <c r="AH188" s="56" t="str">
        <f t="shared" si="25"/>
        <v>Yes</v>
      </c>
      <c r="AI188" s="56"/>
      <c r="AJ188" s="56"/>
      <c r="AK188" s="56"/>
      <c r="AL188" s="56"/>
      <c r="AM188" s="56"/>
      <c r="AN188" s="56"/>
      <c r="AO188" s="56"/>
      <c r="AP188" s="56"/>
      <c r="AQ188" s="56"/>
      <c r="AR188" s="56"/>
      <c r="AS188" s="186"/>
      <c r="AT188" s="88" t="s">
        <v>466</v>
      </c>
    </row>
    <row r="189" spans="1:46" ht="18" customHeight="1">
      <c r="A189" s="173" t="s">
        <v>66</v>
      </c>
      <c r="B189" s="173" t="s">
        <v>79</v>
      </c>
      <c r="C189" s="173" t="s">
        <v>258</v>
      </c>
      <c r="D189" s="173" t="s">
        <v>261</v>
      </c>
      <c r="E189" s="173"/>
      <c r="F189" s="173" t="s">
        <v>136</v>
      </c>
      <c r="G189" s="189">
        <v>2025</v>
      </c>
      <c r="H189" s="189">
        <v>2025</v>
      </c>
      <c r="I189" s="189"/>
      <c r="J189" s="48" t="str">
        <f t="shared" si="26"/>
        <v>Multi Year</v>
      </c>
      <c r="K189" s="189" t="s">
        <v>237</v>
      </c>
      <c r="L189" s="200"/>
      <c r="M189" s="183" t="s">
        <v>467</v>
      </c>
      <c r="N189" s="195"/>
      <c r="O189" s="195"/>
      <c r="P189" s="195"/>
      <c r="Q189" s="195"/>
      <c r="R189" s="74"/>
      <c r="S189" s="50" t="str">
        <f t="shared" si="27"/>
        <v>$1 Million to $5 Million</v>
      </c>
      <c r="T189" s="220"/>
      <c r="U189" s="215"/>
      <c r="V189" s="215">
        <v>114</v>
      </c>
      <c r="W189" s="204">
        <v>2599</v>
      </c>
      <c r="X189" s="288"/>
      <c r="Y189" s="288"/>
      <c r="Z189" s="276">
        <f t="shared" si="24"/>
        <v>2713</v>
      </c>
      <c r="AA189" s="332">
        <f t="shared" si="28"/>
        <v>2713</v>
      </c>
      <c r="AB189" s="55">
        <f t="shared" si="32"/>
        <v>2599</v>
      </c>
      <c r="AC189" s="56" t="str">
        <f t="shared" si="29"/>
        <v>Yes</v>
      </c>
      <c r="AD189" s="56">
        <f t="shared" si="33"/>
        <v>6</v>
      </c>
      <c r="AE189" s="56"/>
      <c r="AF189" s="56">
        <f t="shared" si="30"/>
        <v>114</v>
      </c>
      <c r="AG189" s="57">
        <f t="shared" si="31"/>
        <v>6.2002712999999998</v>
      </c>
      <c r="AH189" s="56" t="str">
        <f t="shared" si="25"/>
        <v>Yes</v>
      </c>
      <c r="AI189" s="56"/>
      <c r="AJ189" s="56"/>
      <c r="AK189" s="56"/>
      <c r="AL189" s="56"/>
      <c r="AM189" s="56"/>
      <c r="AN189" s="56"/>
      <c r="AO189" s="56"/>
      <c r="AP189" s="56"/>
      <c r="AQ189" s="56"/>
      <c r="AR189" s="56"/>
      <c r="AS189" s="75"/>
      <c r="AT189" s="88" t="s">
        <v>468</v>
      </c>
    </row>
    <row r="190" spans="1:46" ht="18" customHeight="1">
      <c r="A190" s="76" t="s">
        <v>66</v>
      </c>
      <c r="B190" s="76" t="s">
        <v>79</v>
      </c>
      <c r="C190" s="76" t="s">
        <v>251</v>
      </c>
      <c r="D190" s="76"/>
      <c r="E190" s="76"/>
      <c r="F190" s="76" t="s">
        <v>151</v>
      </c>
      <c r="G190" s="78">
        <v>2025</v>
      </c>
      <c r="H190" s="78">
        <v>2025</v>
      </c>
      <c r="I190" s="78"/>
      <c r="J190" s="48" t="str">
        <f t="shared" si="26"/>
        <v>Multi Year</v>
      </c>
      <c r="K190" s="78" t="s">
        <v>237</v>
      </c>
      <c r="L190" s="370" t="s">
        <v>469</v>
      </c>
      <c r="M190" s="183" t="s">
        <v>470</v>
      </c>
      <c r="N190" s="369"/>
      <c r="O190" s="369"/>
      <c r="P190" s="369"/>
      <c r="Q190" s="369"/>
      <c r="R190" s="74"/>
      <c r="S190" s="50" t="str">
        <f t="shared" si="27"/>
        <v>$1 Million to $5 Million</v>
      </c>
      <c r="T190" s="368"/>
      <c r="U190" s="386"/>
      <c r="V190" s="372">
        <v>147.69999999999999</v>
      </c>
      <c r="W190" s="204">
        <v>1105</v>
      </c>
      <c r="X190" s="355"/>
      <c r="Y190" s="355"/>
      <c r="Z190" s="343">
        <f t="shared" si="24"/>
        <v>1252.7</v>
      </c>
      <c r="AA190" s="332">
        <f t="shared" si="28"/>
        <v>1252.7</v>
      </c>
      <c r="AB190" s="55">
        <f t="shared" si="32"/>
        <v>1105</v>
      </c>
      <c r="AC190" s="56" t="str">
        <f t="shared" si="29"/>
        <v>Yes</v>
      </c>
      <c r="AD190" s="56">
        <f t="shared" si="33"/>
        <v>6</v>
      </c>
      <c r="AE190" s="56"/>
      <c r="AF190" s="56">
        <f t="shared" si="30"/>
        <v>147.69999999999999</v>
      </c>
      <c r="AG190" s="57">
        <f t="shared" si="31"/>
        <v>6.20012527</v>
      </c>
      <c r="AH190" s="56" t="str">
        <f t="shared" si="25"/>
        <v>Yes</v>
      </c>
      <c r="AI190" s="56"/>
      <c r="AJ190" s="56"/>
      <c r="AK190" s="56"/>
      <c r="AL190" s="56"/>
      <c r="AM190" s="56"/>
      <c r="AN190" s="56"/>
      <c r="AO190" s="56"/>
      <c r="AP190" s="56"/>
      <c r="AQ190" s="56"/>
      <c r="AR190" s="56"/>
      <c r="AS190" s="88"/>
      <c r="AT190" s="88" t="s">
        <v>471</v>
      </c>
    </row>
    <row r="191" spans="1:46" ht="18" customHeight="1">
      <c r="A191" s="76" t="s">
        <v>66</v>
      </c>
      <c r="B191" s="77" t="s">
        <v>79</v>
      </c>
      <c r="C191" s="147" t="s">
        <v>251</v>
      </c>
      <c r="D191" s="77"/>
      <c r="E191" s="77"/>
      <c r="F191" s="77" t="s">
        <v>145</v>
      </c>
      <c r="G191" s="79">
        <v>2025</v>
      </c>
      <c r="H191" s="79">
        <v>2025</v>
      </c>
      <c r="I191" s="79"/>
      <c r="J191" s="48" t="str">
        <f t="shared" si="26"/>
        <v>Multi Year</v>
      </c>
      <c r="K191" s="79" t="s">
        <v>237</v>
      </c>
      <c r="L191" s="79"/>
      <c r="M191" s="183" t="s">
        <v>472</v>
      </c>
      <c r="N191" s="74"/>
      <c r="O191" s="74"/>
      <c r="P191" s="74"/>
      <c r="Q191" s="74"/>
      <c r="R191" s="195"/>
      <c r="S191" s="50" t="str">
        <f t="shared" si="27"/>
        <v>Under $750,000</v>
      </c>
      <c r="T191" s="157"/>
      <c r="U191" s="80"/>
      <c r="V191" s="372">
        <v>120</v>
      </c>
      <c r="W191" s="204">
        <v>340</v>
      </c>
      <c r="X191" s="81"/>
      <c r="Y191" s="81"/>
      <c r="Z191" s="343">
        <f t="shared" si="24"/>
        <v>460</v>
      </c>
      <c r="AA191" s="332">
        <f t="shared" si="28"/>
        <v>460</v>
      </c>
      <c r="AB191" s="55">
        <f t="shared" si="32"/>
        <v>340</v>
      </c>
      <c r="AC191" s="56" t="str">
        <f t="shared" si="29"/>
        <v>No</v>
      </c>
      <c r="AD191" s="56">
        <f t="shared" si="33"/>
        <v>6</v>
      </c>
      <c r="AE191" s="56"/>
      <c r="AF191" s="56">
        <f t="shared" si="30"/>
        <v>120</v>
      </c>
      <c r="AG191" s="57">
        <f t="shared" si="31"/>
        <v>6.2000460000000004</v>
      </c>
      <c r="AH191" s="56" t="str">
        <f t="shared" si="25"/>
        <v>Yes</v>
      </c>
      <c r="AI191" s="56"/>
      <c r="AJ191" s="56"/>
      <c r="AK191" s="56"/>
      <c r="AL191" s="56"/>
      <c r="AM191" s="56"/>
      <c r="AN191" s="56"/>
      <c r="AO191" s="56"/>
      <c r="AP191" s="56"/>
      <c r="AQ191" s="56"/>
      <c r="AR191" s="56"/>
      <c r="AS191" s="75" t="s">
        <v>473</v>
      </c>
      <c r="AT191" s="88" t="s">
        <v>474</v>
      </c>
    </row>
    <row r="192" spans="1:46" ht="18" customHeight="1">
      <c r="A192" s="76" t="s">
        <v>66</v>
      </c>
      <c r="B192" s="76" t="s">
        <v>79</v>
      </c>
      <c r="C192" s="76" t="s">
        <v>251</v>
      </c>
      <c r="D192" s="76"/>
      <c r="E192" s="76"/>
      <c r="F192" s="76" t="s">
        <v>151</v>
      </c>
      <c r="G192" s="78">
        <v>2025</v>
      </c>
      <c r="H192" s="78">
        <v>2025</v>
      </c>
      <c r="I192" s="78"/>
      <c r="J192" s="48" t="str">
        <f t="shared" si="26"/>
        <v>Multi Year</v>
      </c>
      <c r="K192" s="78" t="s">
        <v>237</v>
      </c>
      <c r="L192" s="78"/>
      <c r="M192" s="183" t="s">
        <v>475</v>
      </c>
      <c r="N192" s="74"/>
      <c r="O192" s="74"/>
      <c r="P192" s="74"/>
      <c r="Q192" s="74"/>
      <c r="R192" s="195"/>
      <c r="S192" s="50" t="str">
        <f t="shared" si="27"/>
        <v>$1 Million to $5 Million</v>
      </c>
      <c r="T192" s="164"/>
      <c r="U192" s="164"/>
      <c r="V192" s="368">
        <v>220.4</v>
      </c>
      <c r="W192" s="204">
        <v>1108.5999999999999</v>
      </c>
      <c r="X192" s="355"/>
      <c r="Y192" s="355"/>
      <c r="Z192" s="343">
        <f t="shared" si="24"/>
        <v>1329</v>
      </c>
      <c r="AA192" s="332">
        <f t="shared" si="28"/>
        <v>1329</v>
      </c>
      <c r="AB192" s="55">
        <f t="shared" si="32"/>
        <v>1108.5999999999999</v>
      </c>
      <c r="AC192" s="56" t="str">
        <f t="shared" si="29"/>
        <v>Yes</v>
      </c>
      <c r="AD192" s="56">
        <f t="shared" si="33"/>
        <v>6</v>
      </c>
      <c r="AE192" s="56"/>
      <c r="AF192" s="56">
        <f t="shared" si="30"/>
        <v>220.4</v>
      </c>
      <c r="AG192" s="57">
        <f t="shared" si="31"/>
        <v>6.2001328999999998</v>
      </c>
      <c r="AH192" s="56" t="str">
        <f t="shared" si="25"/>
        <v>Yes</v>
      </c>
      <c r="AI192" s="56"/>
      <c r="AJ192" s="56"/>
      <c r="AK192" s="56"/>
      <c r="AL192" s="56"/>
      <c r="AM192" s="56"/>
      <c r="AN192" s="56"/>
      <c r="AO192" s="56"/>
      <c r="AP192" s="56"/>
      <c r="AQ192" s="56"/>
      <c r="AR192" s="56"/>
      <c r="AS192" s="75"/>
      <c r="AT192" s="88" t="s">
        <v>476</v>
      </c>
    </row>
    <row r="193" spans="1:46" ht="18" customHeight="1">
      <c r="A193" s="173" t="s">
        <v>66</v>
      </c>
      <c r="B193" s="173" t="s">
        <v>79</v>
      </c>
      <c r="C193" s="173" t="s">
        <v>251</v>
      </c>
      <c r="D193" s="173"/>
      <c r="E193" s="173"/>
      <c r="F193" s="173" t="s">
        <v>136</v>
      </c>
      <c r="G193" s="189">
        <v>2025</v>
      </c>
      <c r="H193" s="189">
        <v>2025</v>
      </c>
      <c r="I193" s="189"/>
      <c r="J193" s="48" t="str">
        <f t="shared" si="26"/>
        <v>Multi Year</v>
      </c>
      <c r="K193" s="189" t="s">
        <v>237</v>
      </c>
      <c r="L193" s="189"/>
      <c r="M193" s="183" t="s">
        <v>477</v>
      </c>
      <c r="N193" s="195"/>
      <c r="O193" s="195"/>
      <c r="P193" s="195"/>
      <c r="Q193" s="195"/>
      <c r="R193" s="195"/>
      <c r="S193" s="50" t="str">
        <f t="shared" si="27"/>
        <v>$1 Million to $5 Million</v>
      </c>
      <c r="T193" s="215"/>
      <c r="U193" s="195"/>
      <c r="V193" s="215">
        <v>408.7</v>
      </c>
      <c r="W193" s="204">
        <v>1505.2</v>
      </c>
      <c r="X193" s="288"/>
      <c r="Y193" s="288"/>
      <c r="Z193" s="276">
        <f t="shared" si="24"/>
        <v>1913.9</v>
      </c>
      <c r="AA193" s="332">
        <f t="shared" si="28"/>
        <v>1913.9</v>
      </c>
      <c r="AB193" s="55">
        <f t="shared" si="32"/>
        <v>1505.2</v>
      </c>
      <c r="AC193" s="56" t="str">
        <f t="shared" si="29"/>
        <v>Yes</v>
      </c>
      <c r="AD193" s="56">
        <f t="shared" si="33"/>
        <v>6</v>
      </c>
      <c r="AE193" s="56"/>
      <c r="AF193" s="56">
        <f t="shared" si="30"/>
        <v>408.7</v>
      </c>
      <c r="AG193" s="57">
        <f t="shared" si="31"/>
        <v>6.2001913899999996</v>
      </c>
      <c r="AH193" s="56" t="str">
        <f t="shared" si="25"/>
        <v>Yes</v>
      </c>
      <c r="AI193" s="56"/>
      <c r="AJ193" s="56"/>
      <c r="AK193" s="56"/>
      <c r="AL193" s="56"/>
      <c r="AM193" s="56"/>
      <c r="AN193" s="56"/>
      <c r="AO193" s="56"/>
      <c r="AP193" s="56"/>
      <c r="AQ193" s="56"/>
      <c r="AR193" s="56"/>
      <c r="AS193" s="75"/>
      <c r="AT193" s="88" t="s">
        <v>471</v>
      </c>
    </row>
    <row r="194" spans="1:46" ht="18" customHeight="1">
      <c r="A194" s="173" t="s">
        <v>66</v>
      </c>
      <c r="B194" s="173" t="s">
        <v>79</v>
      </c>
      <c r="C194" s="173" t="s">
        <v>251</v>
      </c>
      <c r="D194" s="173"/>
      <c r="E194" s="173"/>
      <c r="F194" s="173" t="s">
        <v>151</v>
      </c>
      <c r="G194" s="189">
        <v>2025</v>
      </c>
      <c r="H194" s="189">
        <v>2025</v>
      </c>
      <c r="I194" s="189"/>
      <c r="J194" s="48" t="str">
        <f t="shared" si="26"/>
        <v>Multi Year</v>
      </c>
      <c r="K194" s="189" t="s">
        <v>237</v>
      </c>
      <c r="L194" s="200"/>
      <c r="M194" s="183" t="s">
        <v>478</v>
      </c>
      <c r="N194" s="195"/>
      <c r="O194" s="195"/>
      <c r="P194" s="195"/>
      <c r="Q194" s="195"/>
      <c r="R194" s="195"/>
      <c r="S194" s="50" t="str">
        <f t="shared" si="27"/>
        <v>$750,000 to $1 Million</v>
      </c>
      <c r="T194" s="220"/>
      <c r="U194" s="215"/>
      <c r="V194" s="215">
        <v>54.8</v>
      </c>
      <c r="W194" s="204">
        <v>773.9</v>
      </c>
      <c r="X194" s="288"/>
      <c r="Y194" s="288"/>
      <c r="Z194" s="276">
        <f t="shared" si="24"/>
        <v>828.69999999999993</v>
      </c>
      <c r="AA194" s="332">
        <f t="shared" si="28"/>
        <v>828.69999999999993</v>
      </c>
      <c r="AB194" s="55">
        <f t="shared" si="32"/>
        <v>773.9</v>
      </c>
      <c r="AC194" s="56" t="str">
        <f t="shared" si="29"/>
        <v>Yes</v>
      </c>
      <c r="AD194" s="56">
        <f t="shared" si="33"/>
        <v>6</v>
      </c>
      <c r="AE194" s="56"/>
      <c r="AF194" s="56">
        <f t="shared" si="30"/>
        <v>54.8</v>
      </c>
      <c r="AG194" s="57">
        <f t="shared" si="31"/>
        <v>6.2000828700000001</v>
      </c>
      <c r="AH194" s="56" t="str">
        <f t="shared" si="25"/>
        <v>Yes</v>
      </c>
      <c r="AI194" s="56"/>
      <c r="AJ194" s="56"/>
      <c r="AK194" s="56"/>
      <c r="AL194" s="56"/>
      <c r="AM194" s="56"/>
      <c r="AN194" s="56"/>
      <c r="AO194" s="56"/>
      <c r="AP194" s="56"/>
      <c r="AQ194" s="56"/>
      <c r="AR194" s="56"/>
      <c r="AS194" s="89"/>
      <c r="AT194" s="88" t="s">
        <v>471</v>
      </c>
    </row>
    <row r="195" spans="1:46" ht="18" customHeight="1">
      <c r="A195" s="173" t="s">
        <v>66</v>
      </c>
      <c r="B195" s="173" t="s">
        <v>79</v>
      </c>
      <c r="C195" s="173" t="s">
        <v>251</v>
      </c>
      <c r="D195" s="173"/>
      <c r="E195" s="173"/>
      <c r="F195" s="173" t="s">
        <v>136</v>
      </c>
      <c r="G195" s="189">
        <v>2025</v>
      </c>
      <c r="H195" s="189">
        <v>2025</v>
      </c>
      <c r="I195" s="189"/>
      <c r="J195" s="48" t="str">
        <f t="shared" si="26"/>
        <v>Multi Year</v>
      </c>
      <c r="K195" s="189" t="s">
        <v>237</v>
      </c>
      <c r="L195" s="200"/>
      <c r="M195" s="183" t="s">
        <v>479</v>
      </c>
      <c r="N195" s="195"/>
      <c r="O195" s="195"/>
      <c r="P195" s="195"/>
      <c r="Q195" s="195"/>
      <c r="R195" s="195"/>
      <c r="S195" s="50" t="str">
        <f t="shared" si="27"/>
        <v>Under $750,000</v>
      </c>
      <c r="T195" s="220"/>
      <c r="U195" s="215"/>
      <c r="V195" s="215">
        <v>120</v>
      </c>
      <c r="W195" s="204">
        <v>180</v>
      </c>
      <c r="X195" s="288"/>
      <c r="Y195" s="288"/>
      <c r="Z195" s="276">
        <f t="shared" si="24"/>
        <v>300</v>
      </c>
      <c r="AA195" s="332">
        <f t="shared" si="28"/>
        <v>300</v>
      </c>
      <c r="AB195" s="55">
        <f t="shared" si="32"/>
        <v>180</v>
      </c>
      <c r="AC195" s="56" t="str">
        <f t="shared" si="29"/>
        <v>No</v>
      </c>
      <c r="AD195" s="56">
        <f t="shared" si="33"/>
        <v>6</v>
      </c>
      <c r="AE195" s="56"/>
      <c r="AF195" s="56">
        <f t="shared" si="30"/>
        <v>120</v>
      </c>
      <c r="AG195" s="57">
        <f t="shared" si="31"/>
        <v>6.2000299999999999</v>
      </c>
      <c r="AH195" s="56" t="str">
        <f t="shared" si="25"/>
        <v>Yes</v>
      </c>
      <c r="AI195" s="56"/>
      <c r="AJ195" s="56"/>
      <c r="AK195" s="56"/>
      <c r="AL195" s="56"/>
      <c r="AM195" s="56"/>
      <c r="AN195" s="56"/>
      <c r="AO195" s="56"/>
      <c r="AP195" s="56"/>
      <c r="AQ195" s="56"/>
      <c r="AR195" s="56"/>
      <c r="AS195" s="88"/>
      <c r="AT195" s="88"/>
    </row>
    <row r="196" spans="1:46" ht="18" customHeight="1">
      <c r="A196" s="173" t="s">
        <v>66</v>
      </c>
      <c r="B196" s="173" t="s">
        <v>79</v>
      </c>
      <c r="C196" s="173" t="s">
        <v>251</v>
      </c>
      <c r="D196" s="173"/>
      <c r="E196" s="173"/>
      <c r="F196" s="173" t="s">
        <v>136</v>
      </c>
      <c r="G196" s="189">
        <v>2025</v>
      </c>
      <c r="H196" s="189">
        <v>2025</v>
      </c>
      <c r="I196" s="189"/>
      <c r="J196" s="48" t="str">
        <f t="shared" si="26"/>
        <v>Multi Year</v>
      </c>
      <c r="K196" s="189" t="s">
        <v>237</v>
      </c>
      <c r="L196" s="200"/>
      <c r="M196" s="183" t="s">
        <v>480</v>
      </c>
      <c r="N196" s="195"/>
      <c r="O196" s="195"/>
      <c r="P196" s="195"/>
      <c r="Q196" s="195"/>
      <c r="R196" s="195"/>
      <c r="S196" s="50" t="str">
        <f t="shared" si="27"/>
        <v>$750,000 to $1 Million</v>
      </c>
      <c r="T196" s="220"/>
      <c r="U196" s="215"/>
      <c r="V196" s="215">
        <v>54</v>
      </c>
      <c r="W196" s="204">
        <v>710</v>
      </c>
      <c r="X196" s="288"/>
      <c r="Y196" s="288"/>
      <c r="Z196" s="276">
        <f t="shared" si="24"/>
        <v>764</v>
      </c>
      <c r="AA196" s="332">
        <f t="shared" si="28"/>
        <v>764</v>
      </c>
      <c r="AB196" s="55">
        <f t="shared" si="32"/>
        <v>710</v>
      </c>
      <c r="AC196" s="56" t="str">
        <f t="shared" si="29"/>
        <v>Yes</v>
      </c>
      <c r="AD196" s="56">
        <f t="shared" si="33"/>
        <v>6</v>
      </c>
      <c r="AE196" s="56"/>
      <c r="AF196" s="56">
        <f t="shared" si="30"/>
        <v>54</v>
      </c>
      <c r="AG196" s="57">
        <f t="shared" si="31"/>
        <v>6.2000764000000004</v>
      </c>
      <c r="AH196" s="56" t="str">
        <f t="shared" si="25"/>
        <v>Yes</v>
      </c>
      <c r="AI196" s="56"/>
      <c r="AJ196" s="56"/>
      <c r="AK196" s="56"/>
      <c r="AL196" s="56"/>
      <c r="AM196" s="56"/>
      <c r="AN196" s="56"/>
      <c r="AO196" s="56"/>
      <c r="AP196" s="56"/>
      <c r="AQ196" s="56"/>
      <c r="AR196" s="56"/>
      <c r="AS196" s="186"/>
      <c r="AT196" s="88"/>
    </row>
    <row r="197" spans="1:46" ht="18" customHeight="1">
      <c r="A197" s="173" t="s">
        <v>66</v>
      </c>
      <c r="B197" s="173" t="s">
        <v>79</v>
      </c>
      <c r="C197" s="173" t="s">
        <v>251</v>
      </c>
      <c r="D197" s="173"/>
      <c r="E197" s="173"/>
      <c r="F197" s="173" t="s">
        <v>145</v>
      </c>
      <c r="G197" s="189">
        <v>2025</v>
      </c>
      <c r="H197" s="189">
        <v>2025</v>
      </c>
      <c r="I197" s="189"/>
      <c r="J197" s="48" t="str">
        <f t="shared" si="26"/>
        <v>Multi Year</v>
      </c>
      <c r="K197" s="189" t="s">
        <v>237</v>
      </c>
      <c r="L197" s="200"/>
      <c r="M197" s="183" t="s">
        <v>481</v>
      </c>
      <c r="N197" s="195"/>
      <c r="O197" s="195"/>
      <c r="P197" s="195"/>
      <c r="Q197" s="195"/>
      <c r="R197" s="172"/>
      <c r="S197" s="50" t="str">
        <f t="shared" si="27"/>
        <v>Under $750,000</v>
      </c>
      <c r="T197" s="220"/>
      <c r="U197" s="215"/>
      <c r="V197" s="215">
        <v>68</v>
      </c>
      <c r="W197" s="204">
        <v>616</v>
      </c>
      <c r="X197" s="288"/>
      <c r="Y197" s="288"/>
      <c r="Z197" s="276">
        <f t="shared" ref="Z197:Z260" si="34">SUM(U197:Y197)</f>
        <v>684</v>
      </c>
      <c r="AA197" s="332">
        <f t="shared" si="28"/>
        <v>684</v>
      </c>
      <c r="AB197" s="55">
        <f t="shared" si="32"/>
        <v>616</v>
      </c>
      <c r="AC197" s="56" t="str">
        <f t="shared" si="29"/>
        <v>No</v>
      </c>
      <c r="AD197" s="56">
        <f t="shared" si="33"/>
        <v>6</v>
      </c>
      <c r="AE197" s="56"/>
      <c r="AF197" s="56">
        <f t="shared" si="30"/>
        <v>68</v>
      </c>
      <c r="AG197" s="57">
        <f t="shared" si="31"/>
        <v>6.2000684000000001</v>
      </c>
      <c r="AH197" s="56" t="str">
        <f t="shared" ref="AH197:AH260" si="35">IF(SUM(U197:Y197)&lt;&gt;0,"Yes","No")</f>
        <v>Yes</v>
      </c>
      <c r="AI197" s="56"/>
      <c r="AJ197" s="56"/>
      <c r="AK197" s="56"/>
      <c r="AL197" s="56"/>
      <c r="AM197" s="56"/>
      <c r="AN197" s="56"/>
      <c r="AO197" s="56"/>
      <c r="AP197" s="56"/>
      <c r="AQ197" s="56"/>
      <c r="AR197" s="56"/>
      <c r="AS197" s="75"/>
      <c r="AT197" s="88"/>
    </row>
    <row r="198" spans="1:46" ht="18" customHeight="1">
      <c r="A198" s="108" t="s">
        <v>66</v>
      </c>
      <c r="B198" s="108" t="s">
        <v>79</v>
      </c>
      <c r="C198" s="108" t="s">
        <v>251</v>
      </c>
      <c r="D198" s="108"/>
      <c r="E198" s="108"/>
      <c r="F198" s="108" t="s">
        <v>145</v>
      </c>
      <c r="G198" s="109">
        <v>2025</v>
      </c>
      <c r="H198" s="109">
        <v>2025</v>
      </c>
      <c r="I198" s="109"/>
      <c r="J198" s="48" t="str">
        <f t="shared" ref="J198:J261" si="36">IF(COUNT(T198:Y198)&gt;1,"Multi Year","Single Year")</f>
        <v>Multi Year</v>
      </c>
      <c r="K198" s="109" t="s">
        <v>237</v>
      </c>
      <c r="L198" s="174"/>
      <c r="M198" s="183" t="s">
        <v>482</v>
      </c>
      <c r="N198" s="172"/>
      <c r="O198" s="172"/>
      <c r="P198" s="172"/>
      <c r="Q198" s="172"/>
      <c r="R198" s="195"/>
      <c r="S198" s="50" t="str">
        <f t="shared" ref="S198:S261" si="37">IF(AA198&lt;750,"Under $750,000",(IF(AND(AA198&gt;=750,AA198&lt;1000),"$750,000 to $1 Million",(IF(AND(AA198&gt;=1000,AA198&lt;5000),"$1 Million to $5 Million",IF(AA198&gt;=5000,"Over $5 Million"))))))</f>
        <v>Under $750,000</v>
      </c>
      <c r="T198" s="222"/>
      <c r="U198" s="176"/>
      <c r="V198" s="176">
        <v>125.1</v>
      </c>
      <c r="W198" s="204">
        <v>310.39999999999998</v>
      </c>
      <c r="X198" s="377"/>
      <c r="Y198" s="377"/>
      <c r="Z198" s="276">
        <f t="shared" si="34"/>
        <v>435.5</v>
      </c>
      <c r="AA198" s="332">
        <f t="shared" ref="AA198:AA261" si="38">SUM(T198:Y198)</f>
        <v>435.5</v>
      </c>
      <c r="AB198" s="55">
        <f t="shared" si="32"/>
        <v>310.39999999999998</v>
      </c>
      <c r="AC198" s="56" t="str">
        <f t="shared" ref="AC198:AC261" si="39">IF(AA198&lt;750,"No","Yes")</f>
        <v>No</v>
      </c>
      <c r="AD198" s="56">
        <f t="shared" si="33"/>
        <v>6</v>
      </c>
      <c r="AE198" s="56"/>
      <c r="AF198" s="56">
        <f t="shared" ref="AF198:AF261" si="40">IF(T198&lt;&gt;"",T198,IF(U198&lt;&gt;"",U198,IF(V198&lt;&gt;"",V198,IF(W198&lt;&gt;"",W198,IF(X198&lt;&gt;"",X198,IF(Y198&lt;&gt;"",Y198,0))))))</f>
        <v>125.1</v>
      </c>
      <c r="AG198" s="57">
        <f t="shared" ref="AG198:AG261" si="41">VALUE(TEXT(AD198,"#")&amp;"."&amp;TEXT(COUNT(T198:Y198),"#")&amp;TEXT(AA198*10,"0000000"))</f>
        <v>6.2000435500000002</v>
      </c>
      <c r="AH198" s="56" t="str">
        <f t="shared" si="35"/>
        <v>Yes</v>
      </c>
      <c r="AI198" s="56"/>
      <c r="AJ198" s="56"/>
      <c r="AK198" s="56"/>
      <c r="AL198" s="56"/>
      <c r="AM198" s="56"/>
      <c r="AN198" s="56"/>
      <c r="AO198" s="56"/>
      <c r="AP198" s="56"/>
      <c r="AQ198" s="56"/>
      <c r="AR198" s="56"/>
      <c r="AS198" s="89"/>
      <c r="AT198" s="223"/>
    </row>
    <row r="199" spans="1:46" ht="18" hidden="1" customHeight="1">
      <c r="A199" s="173" t="s">
        <v>66</v>
      </c>
      <c r="B199" s="173" t="s">
        <v>79</v>
      </c>
      <c r="C199" s="108" t="s">
        <v>251</v>
      </c>
      <c r="D199" s="173"/>
      <c r="E199" s="173"/>
      <c r="F199" s="173" t="s">
        <v>145</v>
      </c>
      <c r="G199" s="189">
        <v>2025</v>
      </c>
      <c r="H199" s="189"/>
      <c r="I199" s="189">
        <v>2025</v>
      </c>
      <c r="J199" s="48" t="str">
        <f t="shared" si="36"/>
        <v>Single Year</v>
      </c>
      <c r="K199" s="189" t="s">
        <v>237</v>
      </c>
      <c r="L199" s="200"/>
      <c r="M199" s="190" t="s">
        <v>483</v>
      </c>
      <c r="N199" s="195"/>
      <c r="O199" s="195"/>
      <c r="P199" s="195"/>
      <c r="Q199" s="195"/>
      <c r="R199" s="172"/>
      <c r="S199" s="50" t="str">
        <f t="shared" si="37"/>
        <v>Under $750,000</v>
      </c>
      <c r="T199" s="201"/>
      <c r="U199" s="217"/>
      <c r="V199" s="215">
        <v>200</v>
      </c>
      <c r="W199" s="204"/>
      <c r="X199" s="194"/>
      <c r="Y199" s="194"/>
      <c r="Z199" s="53">
        <f t="shared" si="34"/>
        <v>200</v>
      </c>
      <c r="AA199" s="54">
        <f t="shared" si="38"/>
        <v>200</v>
      </c>
      <c r="AB199" s="55">
        <f t="shared" si="32"/>
        <v>0</v>
      </c>
      <c r="AC199" s="56" t="str">
        <f t="shared" si="39"/>
        <v>No</v>
      </c>
      <c r="AD199" s="56">
        <f t="shared" si="33"/>
        <v>6</v>
      </c>
      <c r="AE199" s="56"/>
      <c r="AF199" s="56">
        <f t="shared" si="40"/>
        <v>200</v>
      </c>
      <c r="AG199" s="57">
        <f t="shared" si="41"/>
        <v>6.1000199999999998</v>
      </c>
      <c r="AH199" s="56" t="str">
        <f t="shared" si="35"/>
        <v>Yes</v>
      </c>
      <c r="AI199" s="56"/>
      <c r="AJ199" s="56"/>
      <c r="AK199" s="56"/>
      <c r="AL199" s="56"/>
      <c r="AM199" s="56"/>
      <c r="AN199" s="56"/>
      <c r="AO199" s="56"/>
      <c r="AP199" s="56"/>
      <c r="AQ199" s="56"/>
      <c r="AR199" s="56"/>
      <c r="AS199" s="184"/>
      <c r="AT199" s="90"/>
    </row>
    <row r="200" spans="1:46" ht="18" customHeight="1">
      <c r="A200" s="108" t="s">
        <v>66</v>
      </c>
      <c r="B200" s="108" t="s">
        <v>79</v>
      </c>
      <c r="C200" s="108" t="s">
        <v>251</v>
      </c>
      <c r="D200" s="173"/>
      <c r="E200" s="108"/>
      <c r="F200" s="108" t="s">
        <v>151</v>
      </c>
      <c r="G200" s="109">
        <v>2025</v>
      </c>
      <c r="H200" s="109">
        <v>2025</v>
      </c>
      <c r="I200" s="109"/>
      <c r="J200" s="48" t="str">
        <f t="shared" si="36"/>
        <v>Multi Year</v>
      </c>
      <c r="K200" s="109" t="s">
        <v>237</v>
      </c>
      <c r="L200" s="174"/>
      <c r="M200" s="183" t="s">
        <v>484</v>
      </c>
      <c r="N200" s="172"/>
      <c r="O200" s="172"/>
      <c r="P200" s="172"/>
      <c r="Q200" s="172"/>
      <c r="R200" s="195"/>
      <c r="S200" s="50" t="str">
        <f t="shared" si="37"/>
        <v>Under $750,000</v>
      </c>
      <c r="T200" s="376"/>
      <c r="U200" s="387"/>
      <c r="V200" s="176">
        <v>50</v>
      </c>
      <c r="W200" s="204">
        <v>150</v>
      </c>
      <c r="X200" s="377"/>
      <c r="Y200" s="377"/>
      <c r="Z200" s="276">
        <f t="shared" si="34"/>
        <v>200</v>
      </c>
      <c r="AA200" s="332">
        <f t="shared" si="38"/>
        <v>200</v>
      </c>
      <c r="AB200" s="55">
        <f t="shared" si="32"/>
        <v>150</v>
      </c>
      <c r="AC200" s="56" t="str">
        <f t="shared" si="39"/>
        <v>No</v>
      </c>
      <c r="AD200" s="56">
        <f t="shared" si="33"/>
        <v>6</v>
      </c>
      <c r="AE200" s="56"/>
      <c r="AF200" s="56">
        <f t="shared" si="40"/>
        <v>50</v>
      </c>
      <c r="AG200" s="57">
        <f t="shared" si="41"/>
        <v>6.2000200000000003</v>
      </c>
      <c r="AH200" s="56" t="str">
        <f t="shared" si="35"/>
        <v>Yes</v>
      </c>
      <c r="AI200" s="56"/>
      <c r="AJ200" s="56"/>
      <c r="AK200" s="56"/>
      <c r="AL200" s="56"/>
      <c r="AM200" s="56"/>
      <c r="AN200" s="56"/>
      <c r="AO200" s="56"/>
      <c r="AP200" s="56"/>
      <c r="AQ200" s="56"/>
      <c r="AR200" s="56"/>
      <c r="AS200" s="184"/>
      <c r="AT200" s="90"/>
    </row>
    <row r="201" spans="1:46" ht="18" customHeight="1">
      <c r="A201" s="173" t="s">
        <v>66</v>
      </c>
      <c r="B201" s="173" t="s">
        <v>79</v>
      </c>
      <c r="C201" s="108" t="s">
        <v>251</v>
      </c>
      <c r="D201" s="173"/>
      <c r="E201" s="173"/>
      <c r="F201" s="173" t="s">
        <v>136</v>
      </c>
      <c r="G201" s="189">
        <v>2025</v>
      </c>
      <c r="H201" s="189">
        <v>2025</v>
      </c>
      <c r="I201" s="189"/>
      <c r="J201" s="48" t="str">
        <f t="shared" si="36"/>
        <v>Multi Year</v>
      </c>
      <c r="K201" s="189" t="s">
        <v>237</v>
      </c>
      <c r="L201" s="200"/>
      <c r="M201" s="183" t="s">
        <v>485</v>
      </c>
      <c r="N201" s="195"/>
      <c r="O201" s="195"/>
      <c r="P201" s="195"/>
      <c r="Q201" s="195"/>
      <c r="R201" s="195"/>
      <c r="S201" s="50" t="str">
        <f t="shared" si="37"/>
        <v>Under $750,000</v>
      </c>
      <c r="T201" s="385"/>
      <c r="U201" s="220"/>
      <c r="V201" s="215">
        <v>40</v>
      </c>
      <c r="W201" s="204">
        <v>240</v>
      </c>
      <c r="X201" s="288"/>
      <c r="Y201" s="288"/>
      <c r="Z201" s="276">
        <f t="shared" si="34"/>
        <v>280</v>
      </c>
      <c r="AA201" s="332">
        <f t="shared" si="38"/>
        <v>280</v>
      </c>
      <c r="AB201" s="55">
        <f t="shared" si="32"/>
        <v>240</v>
      </c>
      <c r="AC201" s="56" t="str">
        <f t="shared" si="39"/>
        <v>No</v>
      </c>
      <c r="AD201" s="56">
        <f t="shared" si="33"/>
        <v>6</v>
      </c>
      <c r="AE201" s="56"/>
      <c r="AF201" s="56">
        <f t="shared" si="40"/>
        <v>40</v>
      </c>
      <c r="AG201" s="57">
        <f t="shared" si="41"/>
        <v>6.2000279999999997</v>
      </c>
      <c r="AH201" s="56" t="str">
        <f t="shared" si="35"/>
        <v>Yes</v>
      </c>
      <c r="AI201" s="56"/>
      <c r="AJ201" s="56"/>
      <c r="AK201" s="56"/>
      <c r="AL201" s="56"/>
      <c r="AM201" s="56"/>
      <c r="AN201" s="56"/>
      <c r="AO201" s="56"/>
      <c r="AP201" s="56"/>
      <c r="AQ201" s="56"/>
      <c r="AR201" s="56"/>
      <c r="AS201" s="184"/>
      <c r="AT201" s="90"/>
    </row>
    <row r="202" spans="1:46" ht="18" customHeight="1">
      <c r="A202" s="173" t="s">
        <v>66</v>
      </c>
      <c r="B202" s="173" t="s">
        <v>79</v>
      </c>
      <c r="C202" s="108" t="s">
        <v>251</v>
      </c>
      <c r="D202" s="173"/>
      <c r="E202" s="173"/>
      <c r="F202" s="173" t="s">
        <v>136</v>
      </c>
      <c r="G202" s="189">
        <v>2025</v>
      </c>
      <c r="H202" s="189">
        <v>2025</v>
      </c>
      <c r="I202" s="189"/>
      <c r="J202" s="48" t="str">
        <f t="shared" si="36"/>
        <v>Multi Year</v>
      </c>
      <c r="K202" s="189" t="s">
        <v>237</v>
      </c>
      <c r="L202" s="200"/>
      <c r="M202" s="183" t="s">
        <v>486</v>
      </c>
      <c r="N202" s="195"/>
      <c r="O202" s="195"/>
      <c r="P202" s="195"/>
      <c r="Q202" s="195"/>
      <c r="R202" s="55"/>
      <c r="S202" s="50" t="str">
        <f t="shared" si="37"/>
        <v>Under $750,000</v>
      </c>
      <c r="T202" s="385"/>
      <c r="U202" s="388"/>
      <c r="V202" s="215">
        <v>50</v>
      </c>
      <c r="W202" s="204">
        <v>300</v>
      </c>
      <c r="X202" s="288"/>
      <c r="Y202" s="288"/>
      <c r="Z202" s="276">
        <f t="shared" si="34"/>
        <v>350</v>
      </c>
      <c r="AA202" s="332">
        <f t="shared" si="38"/>
        <v>350</v>
      </c>
      <c r="AB202" s="55">
        <f t="shared" si="32"/>
        <v>300</v>
      </c>
      <c r="AC202" s="56" t="str">
        <f t="shared" si="39"/>
        <v>No</v>
      </c>
      <c r="AD202" s="56">
        <f t="shared" si="33"/>
        <v>6</v>
      </c>
      <c r="AE202" s="56"/>
      <c r="AF202" s="56">
        <f t="shared" si="40"/>
        <v>50</v>
      </c>
      <c r="AG202" s="57">
        <f t="shared" si="41"/>
        <v>6.2000349999999997</v>
      </c>
      <c r="AH202" s="56" t="str">
        <f t="shared" si="35"/>
        <v>Yes</v>
      </c>
      <c r="AI202" s="56"/>
      <c r="AJ202" s="56"/>
      <c r="AK202" s="56"/>
      <c r="AL202" s="56"/>
      <c r="AM202" s="56"/>
      <c r="AN202" s="56"/>
      <c r="AO202" s="56"/>
      <c r="AP202" s="56"/>
      <c r="AQ202" s="56"/>
      <c r="AR202" s="56"/>
      <c r="AS202" s="75"/>
      <c r="AT202" s="88" t="s">
        <v>487</v>
      </c>
    </row>
    <row r="203" spans="1:46" ht="18" customHeight="1">
      <c r="A203" s="108" t="s">
        <v>66</v>
      </c>
      <c r="B203" s="108" t="s">
        <v>79</v>
      </c>
      <c r="C203" s="173" t="s">
        <v>251</v>
      </c>
      <c r="D203" s="108"/>
      <c r="E203" s="108"/>
      <c r="F203" s="108" t="s">
        <v>136</v>
      </c>
      <c r="G203" s="109">
        <v>2025</v>
      </c>
      <c r="H203" s="109">
        <v>2025</v>
      </c>
      <c r="I203" s="109"/>
      <c r="J203" s="48" t="str">
        <f t="shared" si="36"/>
        <v>Multi Year</v>
      </c>
      <c r="K203" s="109" t="s">
        <v>237</v>
      </c>
      <c r="L203" s="174"/>
      <c r="M203" s="183" t="s">
        <v>488</v>
      </c>
      <c r="N203" s="172"/>
      <c r="O203" s="172"/>
      <c r="P203" s="172"/>
      <c r="Q203" s="172"/>
      <c r="R203" s="74"/>
      <c r="S203" s="50" t="str">
        <f t="shared" si="37"/>
        <v>$750,000 to $1 Million</v>
      </c>
      <c r="T203" s="376"/>
      <c r="U203" s="389"/>
      <c r="V203" s="176">
        <v>50</v>
      </c>
      <c r="W203" s="204">
        <v>700</v>
      </c>
      <c r="X203" s="377"/>
      <c r="Y203" s="377"/>
      <c r="Z203" s="276">
        <f t="shared" si="34"/>
        <v>750</v>
      </c>
      <c r="AA203" s="332">
        <f t="shared" si="38"/>
        <v>750</v>
      </c>
      <c r="AB203" s="55">
        <f t="shared" ref="AB203" si="42">SUM(W203:Y203)</f>
        <v>700</v>
      </c>
      <c r="AC203" s="56" t="str">
        <f t="shared" si="39"/>
        <v>Yes</v>
      </c>
      <c r="AD203" s="56">
        <f t="shared" si="33"/>
        <v>6</v>
      </c>
      <c r="AE203" s="56"/>
      <c r="AF203" s="56">
        <f t="shared" si="40"/>
        <v>50</v>
      </c>
      <c r="AG203" s="57">
        <f t="shared" si="41"/>
        <v>6.200075</v>
      </c>
      <c r="AH203" s="56" t="str">
        <f t="shared" si="35"/>
        <v>Yes</v>
      </c>
      <c r="AI203" s="56"/>
      <c r="AJ203" s="56"/>
      <c r="AK203" s="56"/>
      <c r="AL203" s="56"/>
      <c r="AM203" s="56"/>
      <c r="AN203" s="56"/>
      <c r="AO203" s="56"/>
      <c r="AP203" s="56"/>
      <c r="AQ203" s="56"/>
      <c r="AR203" s="56"/>
      <c r="AS203" s="184"/>
      <c r="AT203" s="90"/>
    </row>
    <row r="204" spans="1:46" ht="18" customHeight="1">
      <c r="A204" s="48" t="s">
        <v>66</v>
      </c>
      <c r="B204" s="48" t="s">
        <v>79</v>
      </c>
      <c r="C204" s="173" t="s">
        <v>251</v>
      </c>
      <c r="D204" s="48"/>
      <c r="E204" s="69"/>
      <c r="F204" s="48" t="s">
        <v>151</v>
      </c>
      <c r="G204" s="63">
        <v>2025</v>
      </c>
      <c r="H204" s="63">
        <v>2025</v>
      </c>
      <c r="I204" s="63"/>
      <c r="J204" s="48" t="str">
        <f t="shared" si="36"/>
        <v>Multi Year</v>
      </c>
      <c r="K204" s="49" t="s">
        <v>237</v>
      </c>
      <c r="L204" s="63"/>
      <c r="M204" s="183" t="s">
        <v>489</v>
      </c>
      <c r="N204" s="64"/>
      <c r="O204" s="64"/>
      <c r="P204" s="64"/>
      <c r="Q204" s="64"/>
      <c r="R204" s="74"/>
      <c r="S204" s="50" t="str">
        <f t="shared" si="37"/>
        <v>Under $750,000</v>
      </c>
      <c r="T204" s="390"/>
      <c r="U204" s="225"/>
      <c r="V204" s="192">
        <v>60</v>
      </c>
      <c r="W204" s="204">
        <v>400</v>
      </c>
      <c r="X204" s="275"/>
      <c r="Y204" s="275"/>
      <c r="Z204" s="276">
        <f t="shared" si="34"/>
        <v>460</v>
      </c>
      <c r="AA204" s="332">
        <f t="shared" si="38"/>
        <v>460</v>
      </c>
      <c r="AB204" s="55">
        <f>SUM(Y204)</f>
        <v>0</v>
      </c>
      <c r="AC204" s="56" t="str">
        <f t="shared" si="39"/>
        <v>No</v>
      </c>
      <c r="AD204" s="56">
        <f t="shared" si="33"/>
        <v>6</v>
      </c>
      <c r="AE204" s="56"/>
      <c r="AF204" s="56">
        <f t="shared" si="40"/>
        <v>60</v>
      </c>
      <c r="AG204" s="57">
        <f t="shared" si="41"/>
        <v>6.2000460000000004</v>
      </c>
      <c r="AH204" s="56" t="str">
        <f t="shared" si="35"/>
        <v>Yes</v>
      </c>
      <c r="AI204" s="56"/>
      <c r="AJ204" s="56"/>
      <c r="AK204" s="56"/>
      <c r="AL204" s="56"/>
      <c r="AM204" s="56"/>
      <c r="AN204" s="56"/>
      <c r="AO204" s="56"/>
      <c r="AP204" s="56"/>
      <c r="AQ204" s="56"/>
      <c r="AR204" s="56"/>
      <c r="AS204" s="186" t="s">
        <v>490</v>
      </c>
      <c r="AT204" s="88" t="s">
        <v>491</v>
      </c>
    </row>
    <row r="205" spans="1:46" ht="18" customHeight="1">
      <c r="A205" s="48" t="s">
        <v>66</v>
      </c>
      <c r="B205" s="48" t="s">
        <v>79</v>
      </c>
      <c r="C205" s="173" t="s">
        <v>251</v>
      </c>
      <c r="D205" s="69"/>
      <c r="E205" s="69"/>
      <c r="F205" s="48" t="s">
        <v>151</v>
      </c>
      <c r="G205" s="63">
        <v>2025</v>
      </c>
      <c r="H205" s="63">
        <v>2025</v>
      </c>
      <c r="I205" s="63"/>
      <c r="J205" s="48" t="str">
        <f t="shared" si="36"/>
        <v>Multi Year</v>
      </c>
      <c r="K205" s="49" t="s">
        <v>237</v>
      </c>
      <c r="L205" s="63"/>
      <c r="M205" s="183" t="s">
        <v>492</v>
      </c>
      <c r="N205" s="74"/>
      <c r="O205" s="74"/>
      <c r="P205" s="74"/>
      <c r="Q205" s="74"/>
      <c r="R205" s="195"/>
      <c r="S205" s="50" t="str">
        <f t="shared" si="37"/>
        <v>Under $750,000</v>
      </c>
      <c r="T205" s="106"/>
      <c r="U205" s="80"/>
      <c r="V205" s="338">
        <v>36</v>
      </c>
      <c r="W205" s="204">
        <v>54</v>
      </c>
      <c r="X205" s="275"/>
      <c r="Y205" s="275"/>
      <c r="Z205" s="276">
        <f t="shared" si="34"/>
        <v>90</v>
      </c>
      <c r="AA205" s="332">
        <f t="shared" si="38"/>
        <v>90</v>
      </c>
      <c r="AB205" s="55">
        <f>SUM(Y205)</f>
        <v>0</v>
      </c>
      <c r="AC205" s="56" t="str">
        <f t="shared" si="39"/>
        <v>No</v>
      </c>
      <c r="AD205" s="56">
        <f t="shared" si="33"/>
        <v>6</v>
      </c>
      <c r="AE205" s="56"/>
      <c r="AF205" s="56">
        <f t="shared" si="40"/>
        <v>36</v>
      </c>
      <c r="AG205" s="57">
        <f t="shared" si="41"/>
        <v>6.2000089999999997</v>
      </c>
      <c r="AH205" s="56" t="str">
        <f t="shared" si="35"/>
        <v>Yes</v>
      </c>
      <c r="AI205" s="56"/>
      <c r="AJ205" s="56"/>
      <c r="AK205" s="56"/>
      <c r="AL205" s="56"/>
      <c r="AM205" s="56"/>
      <c r="AN205" s="56"/>
      <c r="AO205" s="56"/>
      <c r="AP205" s="56"/>
      <c r="AQ205" s="56"/>
      <c r="AR205" s="56"/>
      <c r="AS205" s="186"/>
      <c r="AT205" s="88"/>
    </row>
    <row r="206" spans="1:46" ht="18" customHeight="1">
      <c r="A206" s="76" t="s">
        <v>66</v>
      </c>
      <c r="B206" s="76" t="s">
        <v>79</v>
      </c>
      <c r="C206" s="76" t="s">
        <v>251</v>
      </c>
      <c r="D206" s="76"/>
      <c r="E206" s="76"/>
      <c r="F206" s="76" t="s">
        <v>136</v>
      </c>
      <c r="G206" s="78">
        <v>2025</v>
      </c>
      <c r="H206" s="78">
        <v>2025</v>
      </c>
      <c r="I206" s="78"/>
      <c r="J206" s="48" t="str">
        <f t="shared" si="36"/>
        <v>Multi Year</v>
      </c>
      <c r="K206" s="78" t="s">
        <v>237</v>
      </c>
      <c r="L206" s="78"/>
      <c r="M206" s="183" t="s">
        <v>493</v>
      </c>
      <c r="N206" s="74"/>
      <c r="O206" s="74"/>
      <c r="P206" s="74"/>
      <c r="Q206" s="74"/>
      <c r="R206" s="172"/>
      <c r="S206" s="50" t="str">
        <f t="shared" si="37"/>
        <v>Under $750,000</v>
      </c>
      <c r="T206" s="391"/>
      <c r="U206" s="164"/>
      <c r="V206" s="368">
        <v>135</v>
      </c>
      <c r="W206" s="204">
        <v>315</v>
      </c>
      <c r="X206" s="355"/>
      <c r="Y206" s="355"/>
      <c r="Z206" s="343">
        <f t="shared" si="34"/>
        <v>450</v>
      </c>
      <c r="AA206" s="332">
        <f t="shared" si="38"/>
        <v>450</v>
      </c>
      <c r="AB206" s="55">
        <f t="shared" ref="AB206:AB255" si="43">SUM(W206:Y206)</f>
        <v>315</v>
      </c>
      <c r="AC206" s="56" t="str">
        <f t="shared" si="39"/>
        <v>No</v>
      </c>
      <c r="AD206" s="56">
        <f t="shared" si="33"/>
        <v>6</v>
      </c>
      <c r="AE206" s="56"/>
      <c r="AF206" s="56">
        <f t="shared" si="40"/>
        <v>135</v>
      </c>
      <c r="AG206" s="57">
        <f t="shared" si="41"/>
        <v>6.2000450000000003</v>
      </c>
      <c r="AH206" s="56" t="str">
        <f t="shared" si="35"/>
        <v>Yes</v>
      </c>
      <c r="AI206" s="56"/>
      <c r="AJ206" s="56"/>
      <c r="AK206" s="56"/>
      <c r="AL206" s="56"/>
      <c r="AM206" s="56"/>
      <c r="AN206" s="56"/>
      <c r="AO206" s="56"/>
      <c r="AP206" s="56"/>
      <c r="AQ206" s="56"/>
      <c r="AR206" s="56"/>
      <c r="AS206" s="186"/>
      <c r="AT206" s="88"/>
    </row>
    <row r="207" spans="1:46" ht="18" hidden="1" customHeight="1">
      <c r="A207" s="108" t="s">
        <v>66</v>
      </c>
      <c r="B207" s="108" t="s">
        <v>67</v>
      </c>
      <c r="C207" s="173" t="s">
        <v>258</v>
      </c>
      <c r="D207" s="108" t="s">
        <v>261</v>
      </c>
      <c r="E207" s="108"/>
      <c r="F207" s="108" t="s">
        <v>136</v>
      </c>
      <c r="G207" s="109">
        <v>2025</v>
      </c>
      <c r="H207" s="109"/>
      <c r="I207" s="109">
        <v>2025</v>
      </c>
      <c r="J207" s="48" t="str">
        <f t="shared" si="36"/>
        <v>Single Year</v>
      </c>
      <c r="K207" s="109" t="s">
        <v>237</v>
      </c>
      <c r="L207" s="174"/>
      <c r="M207" s="190" t="s">
        <v>494</v>
      </c>
      <c r="N207" s="172"/>
      <c r="O207" s="172"/>
      <c r="P207" s="172"/>
      <c r="Q207" s="172"/>
      <c r="R207" s="74"/>
      <c r="S207" s="50" t="str">
        <f t="shared" si="37"/>
        <v>Under $750,000</v>
      </c>
      <c r="T207" s="176"/>
      <c r="U207" s="176"/>
      <c r="V207" s="175">
        <v>162</v>
      </c>
      <c r="W207" s="204"/>
      <c r="X207" s="116"/>
      <c r="Y207" s="116"/>
      <c r="Z207" s="53">
        <f t="shared" si="34"/>
        <v>162</v>
      </c>
      <c r="AA207" s="54">
        <f t="shared" si="38"/>
        <v>162</v>
      </c>
      <c r="AB207" s="55">
        <f t="shared" si="43"/>
        <v>0</v>
      </c>
      <c r="AC207" s="56" t="str">
        <f t="shared" si="39"/>
        <v>No</v>
      </c>
      <c r="AD207" s="56">
        <f t="shared" si="33"/>
        <v>6</v>
      </c>
      <c r="AE207" s="56"/>
      <c r="AF207" s="56">
        <f t="shared" si="40"/>
        <v>162</v>
      </c>
      <c r="AG207" s="57">
        <f t="shared" si="41"/>
        <v>6.1000161999999998</v>
      </c>
      <c r="AH207" s="56" t="str">
        <f t="shared" si="35"/>
        <v>Yes</v>
      </c>
      <c r="AI207" s="56"/>
      <c r="AJ207" s="56"/>
      <c r="AK207" s="56"/>
      <c r="AL207" s="56"/>
      <c r="AM207" s="56"/>
      <c r="AN207" s="56"/>
      <c r="AO207" s="56"/>
      <c r="AP207" s="56"/>
      <c r="AQ207" s="56"/>
      <c r="AR207" s="56"/>
      <c r="AS207" s="90"/>
      <c r="AT207" s="90"/>
    </row>
    <row r="208" spans="1:46" ht="18" hidden="1" customHeight="1">
      <c r="A208" s="173" t="s">
        <v>66</v>
      </c>
      <c r="B208" s="173" t="s">
        <v>67</v>
      </c>
      <c r="C208" s="173" t="s">
        <v>258</v>
      </c>
      <c r="D208" s="173" t="s">
        <v>261</v>
      </c>
      <c r="E208" s="173"/>
      <c r="F208" s="173" t="s">
        <v>136</v>
      </c>
      <c r="G208" s="189">
        <v>2025</v>
      </c>
      <c r="H208" s="189"/>
      <c r="I208" s="189">
        <v>2025</v>
      </c>
      <c r="J208" s="48" t="str">
        <f t="shared" si="36"/>
        <v>Single Year</v>
      </c>
      <c r="K208" s="189" t="s">
        <v>237</v>
      </c>
      <c r="L208" s="200"/>
      <c r="M208" s="190" t="s">
        <v>495</v>
      </c>
      <c r="N208" s="195"/>
      <c r="O208" s="195"/>
      <c r="P208" s="195"/>
      <c r="Q208" s="195"/>
      <c r="R208" s="195"/>
      <c r="S208" s="50" t="str">
        <f t="shared" si="37"/>
        <v>$1 Million to $5 Million</v>
      </c>
      <c r="T208" s="201"/>
      <c r="U208" s="217"/>
      <c r="V208" s="215">
        <v>2446</v>
      </c>
      <c r="W208" s="204"/>
      <c r="X208" s="194"/>
      <c r="Y208" s="194"/>
      <c r="Z208" s="53">
        <f t="shared" si="34"/>
        <v>2446</v>
      </c>
      <c r="AA208" s="54">
        <f t="shared" si="38"/>
        <v>2446</v>
      </c>
      <c r="AB208" s="55">
        <f t="shared" si="43"/>
        <v>0</v>
      </c>
      <c r="AC208" s="56" t="str">
        <f t="shared" si="39"/>
        <v>Yes</v>
      </c>
      <c r="AD208" s="56">
        <f t="shared" si="33"/>
        <v>6</v>
      </c>
      <c r="AE208" s="56"/>
      <c r="AF208" s="56">
        <f t="shared" si="40"/>
        <v>2446</v>
      </c>
      <c r="AG208" s="57">
        <f t="shared" si="41"/>
        <v>6.1002445999999999</v>
      </c>
      <c r="AH208" s="56" t="str">
        <f t="shared" si="35"/>
        <v>Yes</v>
      </c>
      <c r="AI208" s="56"/>
      <c r="AJ208" s="56"/>
      <c r="AK208" s="56"/>
      <c r="AL208" s="56"/>
      <c r="AM208" s="56"/>
      <c r="AN208" s="56"/>
      <c r="AO208" s="56"/>
      <c r="AP208" s="56"/>
      <c r="AQ208" s="56"/>
      <c r="AR208" s="56"/>
      <c r="AS208" s="88"/>
      <c r="AT208" s="88"/>
    </row>
    <row r="209" spans="1:46" ht="18" customHeight="1">
      <c r="A209" s="48" t="s">
        <v>66</v>
      </c>
      <c r="B209" s="48" t="s">
        <v>67</v>
      </c>
      <c r="C209" s="77" t="s">
        <v>251</v>
      </c>
      <c r="D209" s="77"/>
      <c r="E209" s="77"/>
      <c r="F209" s="69" t="s">
        <v>151</v>
      </c>
      <c r="G209" s="79">
        <v>2025</v>
      </c>
      <c r="H209" s="79">
        <v>2025</v>
      </c>
      <c r="I209" s="79"/>
      <c r="J209" s="48" t="str">
        <f t="shared" si="36"/>
        <v>Multi Year</v>
      </c>
      <c r="K209" s="49" t="s">
        <v>237</v>
      </c>
      <c r="L209" s="79"/>
      <c r="M209" s="183" t="s">
        <v>496</v>
      </c>
      <c r="N209" s="74"/>
      <c r="O209" s="74"/>
      <c r="P209" s="74"/>
      <c r="Q209" s="74"/>
      <c r="R209" s="172"/>
      <c r="S209" s="50" t="str">
        <f t="shared" si="37"/>
        <v>$750,000 to $1 Million</v>
      </c>
      <c r="T209" s="106"/>
      <c r="U209" s="80"/>
      <c r="V209" s="275">
        <v>150</v>
      </c>
      <c r="W209" s="204">
        <v>600</v>
      </c>
      <c r="X209" s="275"/>
      <c r="Y209" s="81"/>
      <c r="Z209" s="276">
        <f t="shared" si="34"/>
        <v>750</v>
      </c>
      <c r="AA209" s="332">
        <f t="shared" si="38"/>
        <v>750</v>
      </c>
      <c r="AB209" s="55">
        <f t="shared" si="43"/>
        <v>600</v>
      </c>
      <c r="AC209" s="56" t="str">
        <f t="shared" si="39"/>
        <v>Yes</v>
      </c>
      <c r="AD209" s="56">
        <f t="shared" si="33"/>
        <v>6</v>
      </c>
      <c r="AE209" s="56"/>
      <c r="AF209" s="56">
        <f t="shared" si="40"/>
        <v>150</v>
      </c>
      <c r="AG209" s="57">
        <f t="shared" si="41"/>
        <v>6.200075</v>
      </c>
      <c r="AH209" s="56" t="str">
        <f t="shared" si="35"/>
        <v>Yes</v>
      </c>
      <c r="AI209" s="56"/>
      <c r="AJ209" s="56"/>
      <c r="AK209" s="56"/>
      <c r="AL209" s="56"/>
      <c r="AM209" s="56"/>
      <c r="AN209" s="56"/>
      <c r="AO209" s="56"/>
      <c r="AP209" s="56"/>
      <c r="AQ209" s="56"/>
      <c r="AR209" s="56"/>
      <c r="AS209" s="90"/>
      <c r="AT209" s="90"/>
    </row>
    <row r="210" spans="1:46" ht="18" hidden="1" customHeight="1">
      <c r="A210" s="108" t="s">
        <v>66</v>
      </c>
      <c r="B210" s="108" t="s">
        <v>70</v>
      </c>
      <c r="C210" s="173" t="s">
        <v>258</v>
      </c>
      <c r="D210" s="108" t="s">
        <v>261</v>
      </c>
      <c r="E210" s="108"/>
      <c r="F210" s="108" t="s">
        <v>348</v>
      </c>
      <c r="G210" s="109">
        <v>2025</v>
      </c>
      <c r="H210" s="109"/>
      <c r="I210" s="109">
        <v>2025</v>
      </c>
      <c r="J210" s="48" t="str">
        <f t="shared" si="36"/>
        <v>Single Year</v>
      </c>
      <c r="K210" s="109" t="s">
        <v>237</v>
      </c>
      <c r="L210" s="174"/>
      <c r="M210" s="190" t="s">
        <v>497</v>
      </c>
      <c r="N210" s="172"/>
      <c r="O210" s="172"/>
      <c r="P210" s="172"/>
      <c r="Q210" s="172"/>
      <c r="R210" s="195"/>
      <c r="S210" s="50" t="str">
        <f t="shared" si="37"/>
        <v>$1 Million to $5 Million</v>
      </c>
      <c r="T210" s="175"/>
      <c r="U210" s="226"/>
      <c r="V210" s="227">
        <v>4369</v>
      </c>
      <c r="W210" s="204"/>
      <c r="X210" s="116"/>
      <c r="Y210" s="116"/>
      <c r="Z210" s="53">
        <f t="shared" si="34"/>
        <v>4369</v>
      </c>
      <c r="AA210" s="54">
        <f t="shared" si="38"/>
        <v>4369</v>
      </c>
      <c r="AB210" s="55">
        <f t="shared" si="43"/>
        <v>0</v>
      </c>
      <c r="AC210" s="56" t="str">
        <f t="shared" si="39"/>
        <v>Yes</v>
      </c>
      <c r="AD210" s="56">
        <f t="shared" si="33"/>
        <v>6</v>
      </c>
      <c r="AE210" s="56"/>
      <c r="AF210" s="56">
        <f t="shared" si="40"/>
        <v>4369</v>
      </c>
      <c r="AG210" s="57">
        <f t="shared" si="41"/>
        <v>6.1004369000000001</v>
      </c>
      <c r="AH210" s="56" t="str">
        <f t="shared" si="35"/>
        <v>Yes</v>
      </c>
      <c r="AI210" s="56"/>
      <c r="AJ210" s="56"/>
      <c r="AK210" s="56"/>
      <c r="AL210" s="56"/>
      <c r="AM210" s="56"/>
      <c r="AN210" s="56"/>
      <c r="AO210" s="56"/>
      <c r="AP210" s="56"/>
      <c r="AQ210" s="56"/>
      <c r="AR210" s="56"/>
      <c r="AS210" s="228"/>
      <c r="AT210" s="228" t="s">
        <v>498</v>
      </c>
    </row>
    <row r="211" spans="1:46" ht="18" hidden="1" customHeight="1">
      <c r="A211" s="173" t="s">
        <v>66</v>
      </c>
      <c r="B211" s="173" t="s">
        <v>70</v>
      </c>
      <c r="C211" s="173" t="s">
        <v>258</v>
      </c>
      <c r="D211" s="173" t="s">
        <v>261</v>
      </c>
      <c r="E211" s="173"/>
      <c r="F211" s="173" t="s">
        <v>136</v>
      </c>
      <c r="G211" s="189">
        <v>2025</v>
      </c>
      <c r="H211" s="189"/>
      <c r="I211" s="189">
        <v>2025</v>
      </c>
      <c r="J211" s="48" t="str">
        <f t="shared" si="36"/>
        <v>Single Year</v>
      </c>
      <c r="K211" s="189" t="s">
        <v>237</v>
      </c>
      <c r="L211" s="200"/>
      <c r="M211" s="190" t="s">
        <v>499</v>
      </c>
      <c r="N211" s="195"/>
      <c r="O211" s="195"/>
      <c r="P211" s="195"/>
      <c r="Q211" s="195"/>
      <c r="R211" s="74"/>
      <c r="S211" s="50" t="str">
        <f t="shared" si="37"/>
        <v>$1 Million to $5 Million</v>
      </c>
      <c r="T211" s="201"/>
      <c r="U211" s="229"/>
      <c r="V211" s="230">
        <v>4454</v>
      </c>
      <c r="W211" s="204"/>
      <c r="X211" s="194"/>
      <c r="Y211" s="194"/>
      <c r="Z211" s="53">
        <f t="shared" si="34"/>
        <v>4454</v>
      </c>
      <c r="AA211" s="54">
        <f t="shared" si="38"/>
        <v>4454</v>
      </c>
      <c r="AB211" s="55">
        <f t="shared" si="43"/>
        <v>0</v>
      </c>
      <c r="AC211" s="56" t="str">
        <f t="shared" si="39"/>
        <v>Yes</v>
      </c>
      <c r="AD211" s="56">
        <f t="shared" si="33"/>
        <v>6</v>
      </c>
      <c r="AE211" s="56"/>
      <c r="AF211" s="56">
        <f t="shared" si="40"/>
        <v>4454</v>
      </c>
      <c r="AG211" s="57">
        <f t="shared" si="41"/>
        <v>6.1004453999999999</v>
      </c>
      <c r="AH211" s="56" t="str">
        <f t="shared" si="35"/>
        <v>Yes</v>
      </c>
      <c r="AI211" s="56"/>
      <c r="AJ211" s="56"/>
      <c r="AK211" s="56"/>
      <c r="AL211" s="56"/>
      <c r="AM211" s="56"/>
      <c r="AN211" s="56"/>
      <c r="AO211" s="56"/>
      <c r="AP211" s="56"/>
      <c r="AQ211" s="56"/>
      <c r="AR211" s="56"/>
      <c r="AS211" s="231" t="s">
        <v>500</v>
      </c>
      <c r="AT211" s="88" t="s">
        <v>501</v>
      </c>
    </row>
    <row r="212" spans="1:46" ht="18" customHeight="1">
      <c r="A212" s="173" t="s">
        <v>66</v>
      </c>
      <c r="B212" s="173" t="s">
        <v>70</v>
      </c>
      <c r="C212" s="108" t="s">
        <v>258</v>
      </c>
      <c r="D212" s="173" t="s">
        <v>261</v>
      </c>
      <c r="E212" s="173"/>
      <c r="F212" s="173" t="s">
        <v>151</v>
      </c>
      <c r="G212" s="189">
        <v>2025</v>
      </c>
      <c r="H212" s="189">
        <v>2025</v>
      </c>
      <c r="I212" s="189"/>
      <c r="J212" s="48" t="str">
        <f t="shared" si="36"/>
        <v>Multi Year</v>
      </c>
      <c r="K212" s="189" t="s">
        <v>237</v>
      </c>
      <c r="L212" s="200"/>
      <c r="M212" s="183" t="s">
        <v>502</v>
      </c>
      <c r="N212" s="195"/>
      <c r="O212" s="195"/>
      <c r="P212" s="195"/>
      <c r="Q212" s="195"/>
      <c r="R212" s="74"/>
      <c r="S212" s="50" t="str">
        <f t="shared" si="37"/>
        <v>$1 Million to $5 Million</v>
      </c>
      <c r="T212" s="232"/>
      <c r="U212" s="392"/>
      <c r="V212" s="215">
        <v>480.3</v>
      </c>
      <c r="W212" s="204">
        <v>2719.95</v>
      </c>
      <c r="X212" s="288"/>
      <c r="Y212" s="288"/>
      <c r="Z212" s="276">
        <f t="shared" si="34"/>
        <v>3200.25</v>
      </c>
      <c r="AA212" s="332">
        <f t="shared" si="38"/>
        <v>3200.25</v>
      </c>
      <c r="AB212" s="55">
        <f t="shared" si="43"/>
        <v>2719.95</v>
      </c>
      <c r="AC212" s="56" t="str">
        <f t="shared" si="39"/>
        <v>Yes</v>
      </c>
      <c r="AD212" s="56">
        <f t="shared" si="33"/>
        <v>6</v>
      </c>
      <c r="AE212" s="56"/>
      <c r="AF212" s="56">
        <f t="shared" si="40"/>
        <v>480.3</v>
      </c>
      <c r="AG212" s="57">
        <f t="shared" si="41"/>
        <v>6.2003200300000003</v>
      </c>
      <c r="AH212" s="56" t="str">
        <f t="shared" si="35"/>
        <v>Yes</v>
      </c>
      <c r="AI212" s="56"/>
      <c r="AJ212" s="56"/>
      <c r="AK212" s="56"/>
      <c r="AL212" s="56"/>
      <c r="AM212" s="56"/>
      <c r="AN212" s="56"/>
      <c r="AO212" s="56"/>
      <c r="AP212" s="56"/>
      <c r="AQ212" s="56"/>
      <c r="AR212" s="56"/>
      <c r="AS212" s="88" t="s">
        <v>503</v>
      </c>
      <c r="AT212" s="88" t="s">
        <v>504</v>
      </c>
    </row>
    <row r="213" spans="1:46" ht="18" customHeight="1">
      <c r="A213" s="48" t="s">
        <v>66</v>
      </c>
      <c r="B213" s="48" t="s">
        <v>70</v>
      </c>
      <c r="C213" s="77" t="s">
        <v>258</v>
      </c>
      <c r="D213" s="48" t="s">
        <v>261</v>
      </c>
      <c r="E213" s="77"/>
      <c r="F213" s="69" t="s">
        <v>136</v>
      </c>
      <c r="G213" s="79">
        <v>2025</v>
      </c>
      <c r="H213" s="79">
        <v>2025</v>
      </c>
      <c r="I213" s="79"/>
      <c r="J213" s="48" t="str">
        <f t="shared" si="36"/>
        <v>Multi Year</v>
      </c>
      <c r="K213" s="49" t="s">
        <v>237</v>
      </c>
      <c r="L213" s="79"/>
      <c r="M213" s="183" t="s">
        <v>505</v>
      </c>
      <c r="N213" s="74"/>
      <c r="O213" s="74"/>
      <c r="P213" s="74"/>
      <c r="Q213" s="74"/>
      <c r="R213" s="195"/>
      <c r="S213" s="50" t="str">
        <f t="shared" si="37"/>
        <v>$1 Million to $5 Million</v>
      </c>
      <c r="T213" s="106"/>
      <c r="U213" s="80"/>
      <c r="V213" s="164">
        <v>1287.3</v>
      </c>
      <c r="W213" s="114">
        <v>1245.0999999999999</v>
      </c>
      <c r="X213" s="275"/>
      <c r="Y213" s="81"/>
      <c r="Z213" s="276">
        <f t="shared" si="34"/>
        <v>2532.3999999999996</v>
      </c>
      <c r="AA213" s="332">
        <f t="shared" si="38"/>
        <v>2532.3999999999996</v>
      </c>
      <c r="AB213" s="55">
        <f t="shared" si="43"/>
        <v>1245.0999999999999</v>
      </c>
      <c r="AC213" s="56" t="str">
        <f t="shared" si="39"/>
        <v>Yes</v>
      </c>
      <c r="AD213" s="56">
        <f t="shared" si="33"/>
        <v>6</v>
      </c>
      <c r="AE213" s="56"/>
      <c r="AF213" s="56">
        <f t="shared" si="40"/>
        <v>1287.3</v>
      </c>
      <c r="AG213" s="57">
        <f t="shared" si="41"/>
        <v>6.2002532400000003</v>
      </c>
      <c r="AH213" s="56" t="str">
        <f t="shared" si="35"/>
        <v>Yes</v>
      </c>
      <c r="AI213" s="56"/>
      <c r="AJ213" s="56"/>
      <c r="AK213" s="56"/>
      <c r="AL213" s="56"/>
      <c r="AM213" s="56"/>
      <c r="AN213" s="56"/>
      <c r="AO213" s="56"/>
      <c r="AP213" s="56"/>
      <c r="AQ213" s="56"/>
      <c r="AR213" s="56"/>
      <c r="AS213" s="233"/>
      <c r="AT213" s="233"/>
    </row>
    <row r="214" spans="1:46" ht="18" customHeight="1">
      <c r="A214" s="48" t="s">
        <v>66</v>
      </c>
      <c r="B214" s="48" t="s">
        <v>70</v>
      </c>
      <c r="C214" s="77" t="s">
        <v>258</v>
      </c>
      <c r="D214" s="48" t="s">
        <v>261</v>
      </c>
      <c r="E214" s="77"/>
      <c r="F214" s="69" t="s">
        <v>151</v>
      </c>
      <c r="G214" s="79">
        <v>2025</v>
      </c>
      <c r="H214" s="79">
        <v>2025</v>
      </c>
      <c r="I214" s="79"/>
      <c r="J214" s="48" t="str">
        <f t="shared" si="36"/>
        <v>Multi Year</v>
      </c>
      <c r="K214" s="49" t="s">
        <v>237</v>
      </c>
      <c r="L214" s="79"/>
      <c r="M214" s="183" t="s">
        <v>506</v>
      </c>
      <c r="N214" s="74"/>
      <c r="O214" s="74"/>
      <c r="P214" s="74"/>
      <c r="Q214" s="74"/>
      <c r="R214" s="99"/>
      <c r="S214" s="50" t="str">
        <f t="shared" si="37"/>
        <v>Under $750,000</v>
      </c>
      <c r="T214" s="106"/>
      <c r="U214" s="80"/>
      <c r="V214" s="275">
        <v>30</v>
      </c>
      <c r="W214" s="204">
        <v>270</v>
      </c>
      <c r="X214" s="275"/>
      <c r="Y214" s="81"/>
      <c r="Z214" s="276">
        <f t="shared" si="34"/>
        <v>300</v>
      </c>
      <c r="AA214" s="332">
        <f t="shared" si="38"/>
        <v>300</v>
      </c>
      <c r="AB214" s="55">
        <f t="shared" si="43"/>
        <v>270</v>
      </c>
      <c r="AC214" s="56" t="str">
        <f t="shared" si="39"/>
        <v>No</v>
      </c>
      <c r="AD214" s="56">
        <f t="shared" si="33"/>
        <v>6</v>
      </c>
      <c r="AE214" s="56"/>
      <c r="AF214" s="56">
        <f t="shared" si="40"/>
        <v>30</v>
      </c>
      <c r="AG214" s="57">
        <f t="shared" si="41"/>
        <v>6.2000299999999999</v>
      </c>
      <c r="AH214" s="56" t="str">
        <f t="shared" si="35"/>
        <v>Yes</v>
      </c>
      <c r="AI214" s="56"/>
      <c r="AJ214" s="56"/>
      <c r="AK214" s="56"/>
      <c r="AL214" s="56"/>
      <c r="AM214" s="56"/>
      <c r="AN214" s="56"/>
      <c r="AO214" s="56"/>
      <c r="AP214" s="56"/>
      <c r="AQ214" s="56"/>
      <c r="AR214" s="56"/>
      <c r="AS214" s="75"/>
      <c r="AT214" s="75"/>
    </row>
    <row r="215" spans="1:46" ht="18" hidden="1" customHeight="1">
      <c r="A215" s="108" t="s">
        <v>66</v>
      </c>
      <c r="B215" s="108" t="s">
        <v>70</v>
      </c>
      <c r="C215" s="173" t="s">
        <v>251</v>
      </c>
      <c r="D215" s="108"/>
      <c r="E215" s="108"/>
      <c r="F215" s="108" t="s">
        <v>139</v>
      </c>
      <c r="G215" s="109">
        <v>2025</v>
      </c>
      <c r="H215" s="109"/>
      <c r="I215" s="109">
        <v>2025</v>
      </c>
      <c r="J215" s="48" t="str">
        <f t="shared" si="36"/>
        <v>Single Year</v>
      </c>
      <c r="K215" s="109" t="s">
        <v>237</v>
      </c>
      <c r="L215" s="174"/>
      <c r="M215" s="183" t="s">
        <v>507</v>
      </c>
      <c r="N215" s="172"/>
      <c r="O215" s="172"/>
      <c r="P215" s="172"/>
      <c r="Q215" s="172"/>
      <c r="R215" s="195"/>
      <c r="S215" s="50" t="str">
        <f t="shared" si="37"/>
        <v>$1 Million to $5 Million</v>
      </c>
      <c r="T215" s="219"/>
      <c r="U215" s="224"/>
      <c r="V215" s="112">
        <v>1000</v>
      </c>
      <c r="W215" s="204"/>
      <c r="X215" s="116"/>
      <c r="Y215" s="116"/>
      <c r="Z215" s="53">
        <f t="shared" si="34"/>
        <v>1000</v>
      </c>
      <c r="AA215" s="54">
        <f t="shared" si="38"/>
        <v>1000</v>
      </c>
      <c r="AB215" s="55">
        <f t="shared" si="43"/>
        <v>0</v>
      </c>
      <c r="AC215" s="56" t="str">
        <f t="shared" si="39"/>
        <v>Yes</v>
      </c>
      <c r="AD215" s="56">
        <f t="shared" si="33"/>
        <v>6</v>
      </c>
      <c r="AE215" s="56"/>
      <c r="AF215" s="56">
        <f t="shared" si="40"/>
        <v>1000</v>
      </c>
      <c r="AG215" s="57">
        <f t="shared" si="41"/>
        <v>6.1001000000000003</v>
      </c>
      <c r="AH215" s="56" t="str">
        <f t="shared" si="35"/>
        <v>Yes</v>
      </c>
      <c r="AI215" s="56"/>
      <c r="AJ215" s="56"/>
      <c r="AK215" s="56"/>
      <c r="AL215" s="56"/>
      <c r="AM215" s="56"/>
      <c r="AN215" s="56"/>
      <c r="AO215" s="56"/>
      <c r="AP215" s="56"/>
      <c r="AQ215" s="56"/>
      <c r="AR215" s="56"/>
      <c r="AS215" s="75"/>
      <c r="AT215" s="75"/>
    </row>
    <row r="216" spans="1:46" ht="18" customHeight="1">
      <c r="A216" s="48" t="s">
        <v>66</v>
      </c>
      <c r="B216" s="48" t="s">
        <v>70</v>
      </c>
      <c r="C216" s="77" t="s">
        <v>251</v>
      </c>
      <c r="D216" s="77"/>
      <c r="E216" s="77"/>
      <c r="F216" s="69" t="s">
        <v>136</v>
      </c>
      <c r="G216" s="79">
        <v>2025</v>
      </c>
      <c r="H216" s="79">
        <v>2025</v>
      </c>
      <c r="I216" s="79"/>
      <c r="J216" s="48" t="str">
        <f t="shared" si="36"/>
        <v>Multi Year</v>
      </c>
      <c r="K216" s="49" t="s">
        <v>237</v>
      </c>
      <c r="L216" s="79"/>
      <c r="M216" s="183" t="s">
        <v>508</v>
      </c>
      <c r="N216" s="74"/>
      <c r="O216" s="74"/>
      <c r="P216" s="74"/>
      <c r="Q216" s="74"/>
      <c r="R216" s="195"/>
      <c r="S216" s="50" t="str">
        <f t="shared" si="37"/>
        <v>$750,000 to $1 Million</v>
      </c>
      <c r="T216" s="106"/>
      <c r="U216" s="80"/>
      <c r="V216" s="275">
        <v>200</v>
      </c>
      <c r="W216" s="204">
        <v>600</v>
      </c>
      <c r="X216" s="275"/>
      <c r="Y216" s="81"/>
      <c r="Z216" s="276">
        <f t="shared" si="34"/>
        <v>800</v>
      </c>
      <c r="AA216" s="332">
        <f t="shared" si="38"/>
        <v>800</v>
      </c>
      <c r="AB216" s="55">
        <f t="shared" si="43"/>
        <v>600</v>
      </c>
      <c r="AC216" s="56" t="str">
        <f t="shared" si="39"/>
        <v>Yes</v>
      </c>
      <c r="AD216" s="56">
        <f t="shared" si="33"/>
        <v>6</v>
      </c>
      <c r="AE216" s="56"/>
      <c r="AF216" s="56">
        <f t="shared" si="40"/>
        <v>200</v>
      </c>
      <c r="AG216" s="57">
        <f t="shared" si="41"/>
        <v>6.2000799999999998</v>
      </c>
      <c r="AH216" s="56" t="str">
        <f t="shared" si="35"/>
        <v>Yes</v>
      </c>
      <c r="AI216" s="56"/>
      <c r="AJ216" s="56"/>
      <c r="AK216" s="56"/>
      <c r="AL216" s="56"/>
      <c r="AM216" s="56"/>
      <c r="AN216" s="56"/>
      <c r="AO216" s="56"/>
      <c r="AP216" s="56"/>
      <c r="AQ216" s="56"/>
      <c r="AR216" s="56"/>
      <c r="AS216" s="88"/>
      <c r="AT216" s="88"/>
    </row>
    <row r="217" spans="1:46" ht="18" customHeight="1">
      <c r="A217" s="173" t="s">
        <v>66</v>
      </c>
      <c r="B217" s="173" t="s">
        <v>10</v>
      </c>
      <c r="C217" s="108" t="s">
        <v>258</v>
      </c>
      <c r="D217" s="173" t="s">
        <v>284</v>
      </c>
      <c r="E217" s="173"/>
      <c r="F217" s="173" t="s">
        <v>136</v>
      </c>
      <c r="G217" s="189">
        <v>2025</v>
      </c>
      <c r="H217" s="189">
        <v>2025</v>
      </c>
      <c r="I217" s="189"/>
      <c r="J217" s="48" t="str">
        <f t="shared" si="36"/>
        <v>Multi Year</v>
      </c>
      <c r="K217" s="189" t="s">
        <v>237</v>
      </c>
      <c r="L217" s="200"/>
      <c r="M217" s="183" t="s">
        <v>509</v>
      </c>
      <c r="N217" s="195"/>
      <c r="O217" s="195"/>
      <c r="P217" s="195"/>
      <c r="Q217" s="195"/>
      <c r="R217" s="195"/>
      <c r="S217" s="50" t="str">
        <f t="shared" si="37"/>
        <v>$1 Million to $5 Million</v>
      </c>
      <c r="T217" s="220"/>
      <c r="U217" s="234"/>
      <c r="V217" s="215">
        <v>200</v>
      </c>
      <c r="W217" s="204">
        <v>1400</v>
      </c>
      <c r="X217" s="288"/>
      <c r="Y217" s="288"/>
      <c r="Z217" s="276">
        <f t="shared" si="34"/>
        <v>1600</v>
      </c>
      <c r="AA217" s="332">
        <f t="shared" si="38"/>
        <v>1600</v>
      </c>
      <c r="AB217" s="55">
        <f t="shared" si="43"/>
        <v>1400</v>
      </c>
      <c r="AC217" s="56" t="str">
        <f t="shared" si="39"/>
        <v>Yes</v>
      </c>
      <c r="AD217" s="56">
        <f t="shared" si="33"/>
        <v>6</v>
      </c>
      <c r="AE217" s="56"/>
      <c r="AF217" s="56">
        <f t="shared" si="40"/>
        <v>200</v>
      </c>
      <c r="AG217" s="57">
        <f t="shared" si="41"/>
        <v>6.2001600000000003</v>
      </c>
      <c r="AH217" s="56" t="str">
        <f t="shared" si="35"/>
        <v>Yes</v>
      </c>
      <c r="AI217" s="56"/>
      <c r="AJ217" s="56"/>
      <c r="AK217" s="56"/>
      <c r="AL217" s="56"/>
      <c r="AM217" s="56"/>
      <c r="AN217" s="56"/>
      <c r="AO217" s="56"/>
      <c r="AP217" s="56"/>
      <c r="AQ217" s="56"/>
      <c r="AR217" s="56"/>
      <c r="AS217" s="88"/>
      <c r="AT217" s="88"/>
    </row>
    <row r="218" spans="1:46" ht="18" customHeight="1">
      <c r="A218" s="173" t="s">
        <v>66</v>
      </c>
      <c r="B218" s="173" t="s">
        <v>10</v>
      </c>
      <c r="C218" s="173" t="s">
        <v>258</v>
      </c>
      <c r="D218" s="173" t="s">
        <v>259</v>
      </c>
      <c r="E218" s="173"/>
      <c r="F218" s="173" t="s">
        <v>136</v>
      </c>
      <c r="G218" s="189">
        <v>2025</v>
      </c>
      <c r="H218" s="189">
        <v>2025</v>
      </c>
      <c r="I218" s="189"/>
      <c r="J218" s="48" t="str">
        <f t="shared" si="36"/>
        <v>Multi Year</v>
      </c>
      <c r="K218" s="189" t="s">
        <v>237</v>
      </c>
      <c r="L218" s="200"/>
      <c r="M218" s="183" t="s">
        <v>510</v>
      </c>
      <c r="N218" s="195"/>
      <c r="O218" s="195"/>
      <c r="P218" s="195"/>
      <c r="Q218" s="195"/>
      <c r="R218" s="195"/>
      <c r="S218" s="50" t="str">
        <f t="shared" si="37"/>
        <v>$1 Million to $5 Million</v>
      </c>
      <c r="T218" s="220"/>
      <c r="U218" s="234"/>
      <c r="V218" s="215">
        <v>200</v>
      </c>
      <c r="W218" s="204">
        <v>1400</v>
      </c>
      <c r="X218" s="288"/>
      <c r="Y218" s="288"/>
      <c r="Z218" s="276">
        <f t="shared" si="34"/>
        <v>1600</v>
      </c>
      <c r="AA218" s="332">
        <f t="shared" si="38"/>
        <v>1600</v>
      </c>
      <c r="AB218" s="55">
        <f t="shared" si="43"/>
        <v>1400</v>
      </c>
      <c r="AC218" s="56" t="str">
        <f t="shared" si="39"/>
        <v>Yes</v>
      </c>
      <c r="AD218" s="56">
        <f t="shared" si="33"/>
        <v>6</v>
      </c>
      <c r="AE218" s="56"/>
      <c r="AF218" s="56">
        <f t="shared" si="40"/>
        <v>200</v>
      </c>
      <c r="AG218" s="57">
        <f t="shared" si="41"/>
        <v>6.2001600000000003</v>
      </c>
      <c r="AH218" s="56" t="str">
        <f t="shared" si="35"/>
        <v>Yes</v>
      </c>
      <c r="AI218" s="56"/>
      <c r="AJ218" s="56"/>
      <c r="AK218" s="56"/>
      <c r="AL218" s="56"/>
      <c r="AM218" s="56"/>
      <c r="AN218" s="56"/>
      <c r="AO218" s="56"/>
      <c r="AP218" s="56"/>
      <c r="AQ218" s="56"/>
      <c r="AR218" s="56"/>
      <c r="AS218" s="88"/>
      <c r="AT218" s="88"/>
    </row>
    <row r="219" spans="1:46" ht="18" hidden="1" customHeight="1">
      <c r="A219" s="173" t="s">
        <v>66</v>
      </c>
      <c r="B219" s="173" t="s">
        <v>10</v>
      </c>
      <c r="C219" s="173" t="s">
        <v>258</v>
      </c>
      <c r="D219" s="108" t="s">
        <v>261</v>
      </c>
      <c r="E219" s="173"/>
      <c r="F219" s="173" t="s">
        <v>136</v>
      </c>
      <c r="G219" s="189">
        <v>2025</v>
      </c>
      <c r="H219" s="189"/>
      <c r="I219" s="189">
        <v>2025</v>
      </c>
      <c r="J219" s="48" t="str">
        <f t="shared" si="36"/>
        <v>Single Year</v>
      </c>
      <c r="K219" s="189" t="s">
        <v>237</v>
      </c>
      <c r="L219" s="200"/>
      <c r="M219" s="190" t="s">
        <v>511</v>
      </c>
      <c r="N219" s="195"/>
      <c r="O219" s="195"/>
      <c r="P219" s="195"/>
      <c r="Q219" s="195"/>
      <c r="R219" s="172"/>
      <c r="S219" s="50" t="str">
        <f t="shared" si="37"/>
        <v>$1 Million to $5 Million</v>
      </c>
      <c r="T219" s="220"/>
      <c r="U219" s="234"/>
      <c r="V219" s="215">
        <v>1500</v>
      </c>
      <c r="W219" s="192"/>
      <c r="X219" s="194"/>
      <c r="Y219" s="194"/>
      <c r="Z219" s="53">
        <f t="shared" si="34"/>
        <v>1500</v>
      </c>
      <c r="AA219" s="54">
        <f t="shared" si="38"/>
        <v>1500</v>
      </c>
      <c r="AB219" s="55">
        <f t="shared" si="43"/>
        <v>0</v>
      </c>
      <c r="AC219" s="56" t="str">
        <f t="shared" si="39"/>
        <v>Yes</v>
      </c>
      <c r="AD219" s="56">
        <f t="shared" ref="AD219:AD282" si="44">IF(G219=MIN($G$4:$G$1048576),10,IF(G219=MIN($G$4:$G$1048576)+1,9,IF(G219=MIN($G$4:$G$1048576)+2,8,IF(G219=MIN($G$4:$G$1048576)+3,7,IF(G219=MIN($G$4:$G$1048576)+4,6,IF(G219=MIN($G$4:$G$1048576)+5,5,IF(G219=MIN($G$4:$G$1048576)+6,4,IF(G219=MIN($G$4:$G$1048576)+7,3,IF(G219=MIN($G$4:$G$1048576)+8,2,IF(G219=MIN($G$4:$G$1048576)+9,1,0))))))))))</f>
        <v>6</v>
      </c>
      <c r="AE219" s="56"/>
      <c r="AF219" s="56">
        <f t="shared" si="40"/>
        <v>1500</v>
      </c>
      <c r="AG219" s="57">
        <f t="shared" si="41"/>
        <v>6.1001500000000002</v>
      </c>
      <c r="AH219" s="56" t="str">
        <f t="shared" si="35"/>
        <v>Yes</v>
      </c>
      <c r="AI219" s="56"/>
      <c r="AJ219" s="56"/>
      <c r="AK219" s="56"/>
      <c r="AL219" s="56"/>
      <c r="AM219" s="56"/>
      <c r="AN219" s="56"/>
      <c r="AO219" s="56"/>
      <c r="AP219" s="56"/>
      <c r="AQ219" s="56"/>
      <c r="AR219" s="56"/>
      <c r="AS219" s="88"/>
      <c r="AT219" s="88"/>
    </row>
    <row r="220" spans="1:46" ht="18" hidden="1" customHeight="1">
      <c r="A220" s="108" t="s">
        <v>66</v>
      </c>
      <c r="B220" s="108" t="s">
        <v>10</v>
      </c>
      <c r="C220" s="108" t="s">
        <v>258</v>
      </c>
      <c r="D220" s="108" t="s">
        <v>261</v>
      </c>
      <c r="E220" s="108"/>
      <c r="F220" s="108" t="s">
        <v>136</v>
      </c>
      <c r="G220" s="109">
        <v>2025</v>
      </c>
      <c r="H220" s="109"/>
      <c r="I220" s="109">
        <v>2025</v>
      </c>
      <c r="J220" s="48" t="str">
        <f t="shared" si="36"/>
        <v>Single Year</v>
      </c>
      <c r="K220" s="109" t="s">
        <v>237</v>
      </c>
      <c r="L220" s="174"/>
      <c r="M220" s="190" t="s">
        <v>512</v>
      </c>
      <c r="N220" s="172"/>
      <c r="O220" s="172"/>
      <c r="P220" s="172"/>
      <c r="Q220" s="172"/>
      <c r="R220" s="195"/>
      <c r="S220" s="50" t="str">
        <f t="shared" si="37"/>
        <v>Under $750,000</v>
      </c>
      <c r="T220" s="222"/>
      <c r="U220" s="235"/>
      <c r="V220" s="176">
        <v>489.5</v>
      </c>
      <c r="W220" s="204"/>
      <c r="X220" s="116"/>
      <c r="Y220" s="116"/>
      <c r="Z220" s="53">
        <f t="shared" si="34"/>
        <v>489.5</v>
      </c>
      <c r="AA220" s="54">
        <f t="shared" si="38"/>
        <v>489.5</v>
      </c>
      <c r="AB220" s="55">
        <f t="shared" si="43"/>
        <v>0</v>
      </c>
      <c r="AC220" s="56" t="str">
        <f t="shared" si="39"/>
        <v>No</v>
      </c>
      <c r="AD220" s="56">
        <f t="shared" si="44"/>
        <v>6</v>
      </c>
      <c r="AE220" s="56"/>
      <c r="AF220" s="56">
        <f t="shared" si="40"/>
        <v>489.5</v>
      </c>
      <c r="AG220" s="57">
        <f t="shared" si="41"/>
        <v>6.1000489499999997</v>
      </c>
      <c r="AH220" s="56" t="str">
        <f t="shared" si="35"/>
        <v>Yes</v>
      </c>
      <c r="AI220" s="56"/>
      <c r="AJ220" s="56"/>
      <c r="AK220" s="56"/>
      <c r="AL220" s="56"/>
      <c r="AM220" s="56"/>
      <c r="AN220" s="56"/>
      <c r="AO220" s="56"/>
      <c r="AP220" s="56"/>
      <c r="AQ220" s="56"/>
      <c r="AR220" s="56"/>
      <c r="AS220" s="233"/>
      <c r="AT220" s="233"/>
    </row>
    <row r="221" spans="1:46" ht="18" hidden="1" customHeight="1">
      <c r="A221" s="173" t="s">
        <v>66</v>
      </c>
      <c r="B221" s="173" t="s">
        <v>10</v>
      </c>
      <c r="C221" s="108" t="s">
        <v>251</v>
      </c>
      <c r="D221" s="173"/>
      <c r="E221" s="173"/>
      <c r="F221" s="173" t="s">
        <v>136</v>
      </c>
      <c r="G221" s="189">
        <v>2025</v>
      </c>
      <c r="H221" s="189"/>
      <c r="I221" s="189">
        <v>2025</v>
      </c>
      <c r="J221" s="48" t="str">
        <f t="shared" si="36"/>
        <v>Single Year</v>
      </c>
      <c r="K221" s="189" t="s">
        <v>237</v>
      </c>
      <c r="L221" s="200"/>
      <c r="M221" s="190" t="s">
        <v>513</v>
      </c>
      <c r="N221" s="195"/>
      <c r="O221" s="195"/>
      <c r="P221" s="195"/>
      <c r="Q221" s="195"/>
      <c r="R221" s="74"/>
      <c r="S221" s="50" t="str">
        <f t="shared" si="37"/>
        <v>$1 Million to $5 Million</v>
      </c>
      <c r="T221" s="220"/>
      <c r="U221" s="234"/>
      <c r="V221" s="215">
        <v>1000</v>
      </c>
      <c r="W221" s="204"/>
      <c r="X221" s="194"/>
      <c r="Y221" s="194"/>
      <c r="Z221" s="53">
        <f t="shared" si="34"/>
        <v>1000</v>
      </c>
      <c r="AA221" s="54">
        <f t="shared" si="38"/>
        <v>1000</v>
      </c>
      <c r="AB221" s="55">
        <f t="shared" si="43"/>
        <v>0</v>
      </c>
      <c r="AC221" s="56" t="str">
        <f t="shared" si="39"/>
        <v>Yes</v>
      </c>
      <c r="AD221" s="56">
        <f t="shared" si="44"/>
        <v>6</v>
      </c>
      <c r="AE221" s="56"/>
      <c r="AF221" s="56">
        <f t="shared" si="40"/>
        <v>1000</v>
      </c>
      <c r="AG221" s="57">
        <f t="shared" si="41"/>
        <v>6.1001000000000003</v>
      </c>
      <c r="AH221" s="56" t="str">
        <f t="shared" si="35"/>
        <v>Yes</v>
      </c>
      <c r="AI221" s="56"/>
      <c r="AJ221" s="56"/>
      <c r="AK221" s="56"/>
      <c r="AL221" s="56"/>
      <c r="AM221" s="56"/>
      <c r="AN221" s="56"/>
      <c r="AO221" s="56"/>
      <c r="AP221" s="56"/>
      <c r="AQ221" s="56"/>
      <c r="AR221" s="56"/>
      <c r="AS221" s="88"/>
      <c r="AT221" s="88"/>
    </row>
    <row r="222" spans="1:46" ht="18" hidden="1" customHeight="1">
      <c r="A222" s="173" t="s">
        <v>66</v>
      </c>
      <c r="B222" s="173" t="s">
        <v>10</v>
      </c>
      <c r="C222" s="108" t="s">
        <v>251</v>
      </c>
      <c r="D222" s="173"/>
      <c r="E222" s="173"/>
      <c r="F222" s="173" t="s">
        <v>139</v>
      </c>
      <c r="G222" s="189">
        <v>2025</v>
      </c>
      <c r="H222" s="189"/>
      <c r="I222" s="189">
        <v>2025</v>
      </c>
      <c r="J222" s="48" t="str">
        <f t="shared" si="36"/>
        <v>Single Year</v>
      </c>
      <c r="K222" s="189" t="s">
        <v>237</v>
      </c>
      <c r="L222" s="200"/>
      <c r="M222" s="190" t="s">
        <v>514</v>
      </c>
      <c r="N222" s="195"/>
      <c r="O222" s="195"/>
      <c r="P222" s="195"/>
      <c r="Q222" s="195"/>
      <c r="R222" s="195"/>
      <c r="S222" s="50" t="str">
        <f t="shared" si="37"/>
        <v>Under $750,000</v>
      </c>
      <c r="T222" s="234"/>
      <c r="U222" s="234"/>
      <c r="V222" s="215">
        <v>650</v>
      </c>
      <c r="W222" s="204"/>
      <c r="X222" s="194"/>
      <c r="Y222" s="194"/>
      <c r="Z222" s="53">
        <f t="shared" si="34"/>
        <v>650</v>
      </c>
      <c r="AA222" s="54">
        <f t="shared" si="38"/>
        <v>650</v>
      </c>
      <c r="AB222" s="55">
        <f t="shared" si="43"/>
        <v>0</v>
      </c>
      <c r="AC222" s="56" t="str">
        <f t="shared" si="39"/>
        <v>No</v>
      </c>
      <c r="AD222" s="56">
        <f t="shared" si="44"/>
        <v>6</v>
      </c>
      <c r="AE222" s="56"/>
      <c r="AF222" s="56">
        <f t="shared" si="40"/>
        <v>650</v>
      </c>
      <c r="AG222" s="57">
        <f t="shared" si="41"/>
        <v>6.1000649999999998</v>
      </c>
      <c r="AH222" s="56" t="str">
        <f t="shared" si="35"/>
        <v>Yes</v>
      </c>
      <c r="AI222" s="56"/>
      <c r="AJ222" s="56"/>
      <c r="AK222" s="56"/>
      <c r="AL222" s="56"/>
      <c r="AM222" s="56"/>
      <c r="AN222" s="56"/>
      <c r="AO222" s="56"/>
      <c r="AP222" s="56"/>
      <c r="AQ222" s="56"/>
      <c r="AR222" s="56"/>
      <c r="AS222" s="88"/>
      <c r="AT222" s="88"/>
    </row>
    <row r="223" spans="1:46" ht="18" customHeight="1">
      <c r="A223" s="76" t="s">
        <v>66</v>
      </c>
      <c r="B223" s="76" t="s">
        <v>188</v>
      </c>
      <c r="C223" s="76" t="s">
        <v>251</v>
      </c>
      <c r="D223" s="76"/>
      <c r="E223" s="76"/>
      <c r="F223" s="76" t="s">
        <v>145</v>
      </c>
      <c r="G223" s="78">
        <v>2025</v>
      </c>
      <c r="H223" s="78">
        <v>2025</v>
      </c>
      <c r="I223" s="78"/>
      <c r="J223" s="48" t="str">
        <f t="shared" si="36"/>
        <v>Multi Year</v>
      </c>
      <c r="K223" s="78" t="s">
        <v>237</v>
      </c>
      <c r="L223" s="79" t="s">
        <v>515</v>
      </c>
      <c r="M223" s="183" t="s">
        <v>516</v>
      </c>
      <c r="N223" s="74"/>
      <c r="O223" s="74"/>
      <c r="P223" s="74"/>
      <c r="Q223" s="74"/>
      <c r="R223" s="195"/>
      <c r="S223" s="50" t="str">
        <f t="shared" si="37"/>
        <v>$1 Million to $5 Million</v>
      </c>
      <c r="T223" s="393"/>
      <c r="U223" s="394"/>
      <c r="V223" s="121">
        <v>320.39999999999998</v>
      </c>
      <c r="W223" s="204">
        <v>1514.7</v>
      </c>
      <c r="X223" s="355">
        <v>1400.6</v>
      </c>
      <c r="Y223" s="355"/>
      <c r="Z223" s="343">
        <f t="shared" si="34"/>
        <v>3235.7</v>
      </c>
      <c r="AA223" s="332">
        <f t="shared" si="38"/>
        <v>3235.7</v>
      </c>
      <c r="AB223" s="55">
        <f t="shared" si="43"/>
        <v>2915.3</v>
      </c>
      <c r="AC223" s="56" t="str">
        <f t="shared" si="39"/>
        <v>Yes</v>
      </c>
      <c r="AD223" s="56">
        <f t="shared" si="44"/>
        <v>6</v>
      </c>
      <c r="AE223" s="56"/>
      <c r="AF223" s="56">
        <f t="shared" si="40"/>
        <v>320.39999999999998</v>
      </c>
      <c r="AG223" s="57">
        <f t="shared" si="41"/>
        <v>6.3003235699999998</v>
      </c>
      <c r="AH223" s="56" t="str">
        <f t="shared" si="35"/>
        <v>Yes</v>
      </c>
      <c r="AI223" s="56"/>
      <c r="AJ223" s="56"/>
      <c r="AK223" s="56"/>
      <c r="AL223" s="56"/>
      <c r="AM223" s="56"/>
      <c r="AN223" s="56"/>
      <c r="AO223" s="56"/>
      <c r="AP223" s="56"/>
      <c r="AQ223" s="56"/>
      <c r="AR223" s="56"/>
      <c r="AS223" s="88"/>
      <c r="AT223" s="88"/>
    </row>
    <row r="224" spans="1:46" ht="18" hidden="1" customHeight="1">
      <c r="A224" s="173" t="s">
        <v>66</v>
      </c>
      <c r="B224" s="173" t="s">
        <v>188</v>
      </c>
      <c r="C224" s="173" t="s">
        <v>251</v>
      </c>
      <c r="D224" s="173"/>
      <c r="E224" s="173"/>
      <c r="F224" s="173" t="s">
        <v>145</v>
      </c>
      <c r="G224" s="189">
        <v>2025</v>
      </c>
      <c r="H224" s="189"/>
      <c r="I224" s="189">
        <v>2025</v>
      </c>
      <c r="J224" s="48" t="str">
        <f t="shared" si="36"/>
        <v>Single Year</v>
      </c>
      <c r="K224" s="189" t="s">
        <v>237</v>
      </c>
      <c r="L224" s="200"/>
      <c r="M224" s="190" t="s">
        <v>517</v>
      </c>
      <c r="N224" s="195"/>
      <c r="O224" s="195"/>
      <c r="P224" s="195"/>
      <c r="Q224" s="195"/>
      <c r="R224" s="195"/>
      <c r="S224" s="50" t="str">
        <f t="shared" si="37"/>
        <v>Under $750,000</v>
      </c>
      <c r="T224" s="234"/>
      <c r="U224" s="236"/>
      <c r="V224" s="236">
        <v>150</v>
      </c>
      <c r="W224" s="204"/>
      <c r="X224" s="194"/>
      <c r="Y224" s="194"/>
      <c r="Z224" s="53">
        <f t="shared" si="34"/>
        <v>150</v>
      </c>
      <c r="AA224" s="54">
        <f t="shared" si="38"/>
        <v>150</v>
      </c>
      <c r="AB224" s="55">
        <f t="shared" si="43"/>
        <v>0</v>
      </c>
      <c r="AC224" s="56" t="str">
        <f t="shared" si="39"/>
        <v>No</v>
      </c>
      <c r="AD224" s="56">
        <f t="shared" si="44"/>
        <v>6</v>
      </c>
      <c r="AE224" s="56"/>
      <c r="AF224" s="56">
        <f t="shared" si="40"/>
        <v>150</v>
      </c>
      <c r="AG224" s="57">
        <f t="shared" si="41"/>
        <v>6.100015</v>
      </c>
      <c r="AH224" s="56" t="str">
        <f t="shared" si="35"/>
        <v>Yes</v>
      </c>
      <c r="AI224" s="56"/>
      <c r="AJ224" s="56"/>
      <c r="AK224" s="56"/>
      <c r="AL224" s="56"/>
      <c r="AM224" s="56"/>
      <c r="AN224" s="56"/>
      <c r="AO224" s="56"/>
      <c r="AP224" s="56"/>
      <c r="AQ224" s="56"/>
      <c r="AR224" s="56"/>
      <c r="AS224" s="88"/>
      <c r="AT224" s="88"/>
    </row>
    <row r="225" spans="1:46" ht="18" customHeight="1">
      <c r="A225" s="173" t="s">
        <v>66</v>
      </c>
      <c r="B225" s="173" t="s">
        <v>188</v>
      </c>
      <c r="C225" s="173" t="s">
        <v>251</v>
      </c>
      <c r="D225" s="173"/>
      <c r="E225" s="173"/>
      <c r="F225" s="173" t="s">
        <v>145</v>
      </c>
      <c r="G225" s="189">
        <v>2025</v>
      </c>
      <c r="H225" s="189">
        <v>2025</v>
      </c>
      <c r="I225" s="189"/>
      <c r="J225" s="48" t="str">
        <f t="shared" si="36"/>
        <v>Multi Year</v>
      </c>
      <c r="K225" s="189" t="s">
        <v>237</v>
      </c>
      <c r="L225" s="200"/>
      <c r="M225" s="183" t="s">
        <v>518</v>
      </c>
      <c r="N225" s="195"/>
      <c r="O225" s="195"/>
      <c r="P225" s="195"/>
      <c r="Q225" s="195"/>
      <c r="R225" s="195"/>
      <c r="S225" s="50" t="str">
        <f t="shared" si="37"/>
        <v>$750,000 to $1 Million</v>
      </c>
      <c r="T225" s="234"/>
      <c r="U225" s="234"/>
      <c r="V225" s="236">
        <v>135</v>
      </c>
      <c r="W225" s="204">
        <v>730</v>
      </c>
      <c r="X225" s="288"/>
      <c r="Y225" s="288"/>
      <c r="Z225" s="276">
        <f t="shared" si="34"/>
        <v>865</v>
      </c>
      <c r="AA225" s="332">
        <f t="shared" si="38"/>
        <v>865</v>
      </c>
      <c r="AB225" s="55">
        <f t="shared" si="43"/>
        <v>730</v>
      </c>
      <c r="AC225" s="56" t="str">
        <f t="shared" si="39"/>
        <v>Yes</v>
      </c>
      <c r="AD225" s="56">
        <f t="shared" si="44"/>
        <v>6</v>
      </c>
      <c r="AE225" s="56"/>
      <c r="AF225" s="56">
        <f t="shared" si="40"/>
        <v>135</v>
      </c>
      <c r="AG225" s="57">
        <f t="shared" si="41"/>
        <v>6.2000865000000003</v>
      </c>
      <c r="AH225" s="56" t="str">
        <f t="shared" si="35"/>
        <v>Yes</v>
      </c>
      <c r="AI225" s="56"/>
      <c r="AJ225" s="56"/>
      <c r="AK225" s="56"/>
      <c r="AL225" s="56"/>
      <c r="AM225" s="56"/>
      <c r="AN225" s="56"/>
      <c r="AO225" s="56"/>
      <c r="AP225" s="56"/>
      <c r="AQ225" s="56"/>
      <c r="AR225" s="56"/>
      <c r="AS225" s="88"/>
      <c r="AT225" s="88"/>
    </row>
    <row r="226" spans="1:46" ht="18" hidden="1" customHeight="1">
      <c r="A226" s="173" t="s">
        <v>66</v>
      </c>
      <c r="B226" s="173" t="s">
        <v>188</v>
      </c>
      <c r="C226" s="108" t="s">
        <v>251</v>
      </c>
      <c r="D226" s="173"/>
      <c r="E226" s="173"/>
      <c r="F226" s="173" t="s">
        <v>145</v>
      </c>
      <c r="G226" s="189">
        <v>2025</v>
      </c>
      <c r="H226" s="189"/>
      <c r="I226" s="189">
        <v>2025</v>
      </c>
      <c r="J226" s="48" t="str">
        <f t="shared" si="36"/>
        <v>Single Year</v>
      </c>
      <c r="K226" s="189" t="s">
        <v>237</v>
      </c>
      <c r="L226" s="200"/>
      <c r="M226" s="190" t="s">
        <v>519</v>
      </c>
      <c r="N226" s="195"/>
      <c r="O226" s="195"/>
      <c r="P226" s="195"/>
      <c r="Q226" s="195"/>
      <c r="R226" s="195"/>
      <c r="S226" s="50" t="str">
        <f t="shared" si="37"/>
        <v>Under $750,000</v>
      </c>
      <c r="T226" s="234"/>
      <c r="U226" s="234"/>
      <c r="V226" s="236">
        <v>129</v>
      </c>
      <c r="W226" s="204"/>
      <c r="X226" s="194"/>
      <c r="Y226" s="194"/>
      <c r="Z226" s="53">
        <f t="shared" si="34"/>
        <v>129</v>
      </c>
      <c r="AA226" s="54">
        <f t="shared" si="38"/>
        <v>129</v>
      </c>
      <c r="AB226" s="55">
        <f t="shared" si="43"/>
        <v>0</v>
      </c>
      <c r="AC226" s="56" t="str">
        <f t="shared" si="39"/>
        <v>No</v>
      </c>
      <c r="AD226" s="56">
        <f t="shared" si="44"/>
        <v>6</v>
      </c>
      <c r="AE226" s="56"/>
      <c r="AF226" s="56">
        <f t="shared" si="40"/>
        <v>129</v>
      </c>
      <c r="AG226" s="57">
        <f t="shared" si="41"/>
        <v>6.1000129000000003</v>
      </c>
      <c r="AH226" s="56" t="str">
        <f t="shared" si="35"/>
        <v>Yes</v>
      </c>
      <c r="AI226" s="56"/>
      <c r="AJ226" s="56"/>
      <c r="AK226" s="56"/>
      <c r="AL226" s="56"/>
      <c r="AM226" s="56"/>
      <c r="AN226" s="56"/>
      <c r="AO226" s="56"/>
      <c r="AP226" s="56"/>
      <c r="AQ226" s="56"/>
      <c r="AR226" s="56"/>
      <c r="AS226" s="88"/>
      <c r="AT226" s="88"/>
    </row>
    <row r="227" spans="1:46" ht="18" hidden="1" customHeight="1">
      <c r="A227" s="173" t="s">
        <v>66</v>
      </c>
      <c r="B227" s="173" t="s">
        <v>188</v>
      </c>
      <c r="C227" s="173" t="s">
        <v>251</v>
      </c>
      <c r="D227" s="173"/>
      <c r="E227" s="173"/>
      <c r="F227" s="173" t="s">
        <v>145</v>
      </c>
      <c r="G227" s="189">
        <v>2025</v>
      </c>
      <c r="H227" s="189"/>
      <c r="I227" s="189">
        <v>2025</v>
      </c>
      <c r="J227" s="48" t="str">
        <f t="shared" si="36"/>
        <v>Single Year</v>
      </c>
      <c r="K227" s="189" t="s">
        <v>237</v>
      </c>
      <c r="L227" s="200"/>
      <c r="M227" s="190" t="s">
        <v>520</v>
      </c>
      <c r="N227" s="195"/>
      <c r="O227" s="195"/>
      <c r="P227" s="195"/>
      <c r="Q227" s="195"/>
      <c r="R227" s="195"/>
      <c r="S227" s="50" t="str">
        <f t="shared" si="37"/>
        <v>Under $750,000</v>
      </c>
      <c r="T227" s="234"/>
      <c r="U227" s="234"/>
      <c r="V227" s="236">
        <v>370</v>
      </c>
      <c r="W227" s="204"/>
      <c r="X227" s="194"/>
      <c r="Y227" s="194"/>
      <c r="Z227" s="53">
        <f t="shared" si="34"/>
        <v>370</v>
      </c>
      <c r="AA227" s="54">
        <f t="shared" si="38"/>
        <v>370</v>
      </c>
      <c r="AB227" s="55">
        <f t="shared" si="43"/>
        <v>0</v>
      </c>
      <c r="AC227" s="56" t="str">
        <f t="shared" si="39"/>
        <v>No</v>
      </c>
      <c r="AD227" s="56">
        <f t="shared" si="44"/>
        <v>6</v>
      </c>
      <c r="AE227" s="56"/>
      <c r="AF227" s="56">
        <f t="shared" si="40"/>
        <v>370</v>
      </c>
      <c r="AG227" s="57">
        <f t="shared" si="41"/>
        <v>6.1000370000000004</v>
      </c>
      <c r="AH227" s="56" t="str">
        <f t="shared" si="35"/>
        <v>Yes</v>
      </c>
      <c r="AI227" s="56"/>
      <c r="AJ227" s="56"/>
      <c r="AK227" s="56"/>
      <c r="AL227" s="56"/>
      <c r="AM227" s="56"/>
      <c r="AN227" s="56"/>
      <c r="AO227" s="56"/>
      <c r="AP227" s="56"/>
      <c r="AQ227" s="56"/>
      <c r="AR227" s="56"/>
      <c r="AS227" s="88"/>
      <c r="AT227" s="88"/>
    </row>
    <row r="228" spans="1:46" ht="18" hidden="1" customHeight="1">
      <c r="A228" s="173" t="s">
        <v>66</v>
      </c>
      <c r="B228" s="173" t="s">
        <v>73</v>
      </c>
      <c r="C228" s="173" t="s">
        <v>258</v>
      </c>
      <c r="D228" s="173" t="s">
        <v>261</v>
      </c>
      <c r="E228" s="173"/>
      <c r="F228" s="173" t="s">
        <v>348</v>
      </c>
      <c r="G228" s="189">
        <v>2025</v>
      </c>
      <c r="H228" s="189"/>
      <c r="I228" s="189">
        <v>2025</v>
      </c>
      <c r="J228" s="48" t="str">
        <f t="shared" si="36"/>
        <v>Single Year</v>
      </c>
      <c r="K228" s="189" t="s">
        <v>237</v>
      </c>
      <c r="L228" s="200"/>
      <c r="M228" s="190" t="s">
        <v>521</v>
      </c>
      <c r="N228" s="195"/>
      <c r="O228" s="195"/>
      <c r="P228" s="195"/>
      <c r="Q228" s="195"/>
      <c r="R228" s="195"/>
      <c r="S228" s="50" t="str">
        <f t="shared" si="37"/>
        <v>Under $750,000</v>
      </c>
      <c r="T228" s="234"/>
      <c r="U228" s="234"/>
      <c r="V228" s="215">
        <v>475.5</v>
      </c>
      <c r="W228" s="204"/>
      <c r="X228" s="194"/>
      <c r="Y228" s="194"/>
      <c r="Z228" s="53">
        <f t="shared" si="34"/>
        <v>475.5</v>
      </c>
      <c r="AA228" s="54">
        <f t="shared" si="38"/>
        <v>475.5</v>
      </c>
      <c r="AB228" s="55">
        <f t="shared" si="43"/>
        <v>0</v>
      </c>
      <c r="AC228" s="56" t="str">
        <f t="shared" si="39"/>
        <v>No</v>
      </c>
      <c r="AD228" s="56">
        <f t="shared" si="44"/>
        <v>6</v>
      </c>
      <c r="AE228" s="56"/>
      <c r="AF228" s="56">
        <f t="shared" si="40"/>
        <v>475.5</v>
      </c>
      <c r="AG228" s="57">
        <f t="shared" si="41"/>
        <v>6.1000475500000002</v>
      </c>
      <c r="AH228" s="56" t="str">
        <f t="shared" si="35"/>
        <v>Yes</v>
      </c>
      <c r="AI228" s="56"/>
      <c r="AJ228" s="56"/>
      <c r="AK228" s="56"/>
      <c r="AL228" s="56"/>
      <c r="AM228" s="56"/>
      <c r="AN228" s="56"/>
      <c r="AO228" s="56"/>
      <c r="AP228" s="56"/>
      <c r="AQ228" s="56"/>
      <c r="AR228" s="56"/>
      <c r="AS228" s="85"/>
      <c r="AT228" s="85" t="s">
        <v>522</v>
      </c>
    </row>
    <row r="229" spans="1:46" ht="18" hidden="1" customHeight="1">
      <c r="A229" s="173" t="s">
        <v>66</v>
      </c>
      <c r="B229" s="173" t="s">
        <v>33</v>
      </c>
      <c r="C229" s="108" t="s">
        <v>258</v>
      </c>
      <c r="D229" s="173" t="s">
        <v>261</v>
      </c>
      <c r="E229" s="173"/>
      <c r="F229" s="173" t="s">
        <v>145</v>
      </c>
      <c r="G229" s="189">
        <v>2025</v>
      </c>
      <c r="H229" s="189"/>
      <c r="I229" s="189">
        <v>2025</v>
      </c>
      <c r="J229" s="48" t="str">
        <f t="shared" si="36"/>
        <v>Single Year</v>
      </c>
      <c r="K229" s="189" t="s">
        <v>237</v>
      </c>
      <c r="L229" s="200"/>
      <c r="M229" s="190" t="s">
        <v>523</v>
      </c>
      <c r="N229" s="195"/>
      <c r="O229" s="195"/>
      <c r="P229" s="195"/>
      <c r="Q229" s="195"/>
      <c r="R229" s="195"/>
      <c r="S229" s="50" t="str">
        <f t="shared" si="37"/>
        <v>Under $750,000</v>
      </c>
      <c r="T229" s="234"/>
      <c r="U229" s="234"/>
      <c r="V229" s="220">
        <v>180</v>
      </c>
      <c r="W229" s="204"/>
      <c r="X229" s="194"/>
      <c r="Y229" s="194"/>
      <c r="Z229" s="53">
        <f t="shared" si="34"/>
        <v>180</v>
      </c>
      <c r="AA229" s="54">
        <f t="shared" si="38"/>
        <v>180</v>
      </c>
      <c r="AB229" s="55">
        <f t="shared" si="43"/>
        <v>0</v>
      </c>
      <c r="AC229" s="56" t="str">
        <f t="shared" si="39"/>
        <v>No</v>
      </c>
      <c r="AD229" s="56">
        <f t="shared" si="44"/>
        <v>6</v>
      </c>
      <c r="AE229" s="56"/>
      <c r="AF229" s="56">
        <f t="shared" si="40"/>
        <v>180</v>
      </c>
      <c r="AG229" s="57">
        <f t="shared" si="41"/>
        <v>6.1000180000000004</v>
      </c>
      <c r="AH229" s="56" t="str">
        <f t="shared" si="35"/>
        <v>Yes</v>
      </c>
      <c r="AI229" s="56"/>
      <c r="AJ229" s="56"/>
      <c r="AK229" s="56"/>
      <c r="AL229" s="56"/>
      <c r="AM229" s="56"/>
      <c r="AN229" s="56"/>
      <c r="AO229" s="56"/>
      <c r="AP229" s="56"/>
      <c r="AQ229" s="56"/>
      <c r="AR229" s="56"/>
      <c r="AS229" s="237" t="s">
        <v>524</v>
      </c>
      <c r="AT229" s="238" t="s">
        <v>525</v>
      </c>
    </row>
    <row r="230" spans="1:46" ht="18" hidden="1" customHeight="1">
      <c r="A230" s="173" t="s">
        <v>66</v>
      </c>
      <c r="B230" s="173" t="s">
        <v>33</v>
      </c>
      <c r="C230" s="108" t="s">
        <v>258</v>
      </c>
      <c r="D230" s="173" t="s">
        <v>261</v>
      </c>
      <c r="E230" s="173"/>
      <c r="F230" s="173" t="s">
        <v>145</v>
      </c>
      <c r="G230" s="189">
        <v>2025</v>
      </c>
      <c r="H230" s="189"/>
      <c r="I230" s="189">
        <v>2025</v>
      </c>
      <c r="J230" s="48" t="str">
        <f t="shared" si="36"/>
        <v>Single Year</v>
      </c>
      <c r="K230" s="189" t="s">
        <v>237</v>
      </c>
      <c r="L230" s="200"/>
      <c r="M230" s="190" t="s">
        <v>526</v>
      </c>
      <c r="N230" s="195"/>
      <c r="O230" s="195"/>
      <c r="P230" s="195"/>
      <c r="Q230" s="195"/>
      <c r="R230" s="195"/>
      <c r="S230" s="50" t="str">
        <f t="shared" si="37"/>
        <v>Under $750,000</v>
      </c>
      <c r="T230" s="234"/>
      <c r="U230" s="234"/>
      <c r="V230" s="220">
        <v>120</v>
      </c>
      <c r="W230" s="204"/>
      <c r="X230" s="194"/>
      <c r="Y230" s="194"/>
      <c r="Z230" s="53">
        <f t="shared" si="34"/>
        <v>120</v>
      </c>
      <c r="AA230" s="54">
        <f t="shared" si="38"/>
        <v>120</v>
      </c>
      <c r="AB230" s="55">
        <f t="shared" si="43"/>
        <v>0</v>
      </c>
      <c r="AC230" s="56" t="str">
        <f t="shared" si="39"/>
        <v>No</v>
      </c>
      <c r="AD230" s="56">
        <f t="shared" si="44"/>
        <v>6</v>
      </c>
      <c r="AE230" s="56"/>
      <c r="AF230" s="56">
        <f t="shared" si="40"/>
        <v>120</v>
      </c>
      <c r="AG230" s="57">
        <f t="shared" si="41"/>
        <v>6.1000120000000004</v>
      </c>
      <c r="AH230" s="56" t="str">
        <f t="shared" si="35"/>
        <v>Yes</v>
      </c>
      <c r="AI230" s="56"/>
      <c r="AJ230" s="56"/>
      <c r="AK230" s="56"/>
      <c r="AL230" s="56"/>
      <c r="AM230" s="56"/>
      <c r="AN230" s="56"/>
      <c r="AO230" s="56"/>
      <c r="AP230" s="56"/>
      <c r="AQ230" s="56"/>
      <c r="AR230" s="56"/>
      <c r="AS230" s="88"/>
      <c r="AT230" s="88" t="s">
        <v>471</v>
      </c>
    </row>
    <row r="231" spans="1:46" ht="18" hidden="1" customHeight="1">
      <c r="A231" s="173" t="s">
        <v>66</v>
      </c>
      <c r="B231" s="173" t="s">
        <v>33</v>
      </c>
      <c r="C231" s="173" t="s">
        <v>258</v>
      </c>
      <c r="D231" s="173" t="s">
        <v>261</v>
      </c>
      <c r="E231" s="173"/>
      <c r="F231" s="173" t="s">
        <v>145</v>
      </c>
      <c r="G231" s="189">
        <v>2025</v>
      </c>
      <c r="H231" s="189"/>
      <c r="I231" s="189">
        <v>2025</v>
      </c>
      <c r="J231" s="48" t="str">
        <f t="shared" si="36"/>
        <v>Single Year</v>
      </c>
      <c r="K231" s="189" t="s">
        <v>237</v>
      </c>
      <c r="L231" s="200"/>
      <c r="M231" s="190" t="s">
        <v>527</v>
      </c>
      <c r="N231" s="195"/>
      <c r="O231" s="195"/>
      <c r="P231" s="195"/>
      <c r="Q231" s="195"/>
      <c r="R231" s="195"/>
      <c r="S231" s="50" t="str">
        <f t="shared" si="37"/>
        <v>Under $750,000</v>
      </c>
      <c r="T231" s="234"/>
      <c r="U231" s="234"/>
      <c r="V231" s="220">
        <v>100</v>
      </c>
      <c r="W231" s="204"/>
      <c r="X231" s="194"/>
      <c r="Y231" s="194"/>
      <c r="Z231" s="53">
        <f t="shared" si="34"/>
        <v>100</v>
      </c>
      <c r="AA231" s="54">
        <f t="shared" si="38"/>
        <v>100</v>
      </c>
      <c r="AB231" s="55">
        <f t="shared" si="43"/>
        <v>0</v>
      </c>
      <c r="AC231" s="56" t="str">
        <f t="shared" si="39"/>
        <v>No</v>
      </c>
      <c r="AD231" s="56">
        <f t="shared" si="44"/>
        <v>6</v>
      </c>
      <c r="AE231" s="56"/>
      <c r="AF231" s="56">
        <f t="shared" si="40"/>
        <v>100</v>
      </c>
      <c r="AG231" s="57">
        <f t="shared" si="41"/>
        <v>6.1000100000000002</v>
      </c>
      <c r="AH231" s="56" t="str">
        <f t="shared" si="35"/>
        <v>Yes</v>
      </c>
      <c r="AI231" s="56"/>
      <c r="AJ231" s="56"/>
      <c r="AK231" s="56"/>
      <c r="AL231" s="56"/>
      <c r="AM231" s="56"/>
      <c r="AN231" s="56"/>
      <c r="AO231" s="56"/>
      <c r="AP231" s="56"/>
      <c r="AQ231" s="56"/>
      <c r="AR231" s="56"/>
      <c r="AS231" s="85"/>
      <c r="AT231" s="85" t="s">
        <v>528</v>
      </c>
    </row>
    <row r="232" spans="1:46" ht="18" customHeight="1">
      <c r="A232" s="173" t="s">
        <v>66</v>
      </c>
      <c r="B232" s="173" t="s">
        <v>33</v>
      </c>
      <c r="C232" s="173" t="s">
        <v>251</v>
      </c>
      <c r="D232" s="173"/>
      <c r="E232" s="173"/>
      <c r="F232" s="173" t="s">
        <v>145</v>
      </c>
      <c r="G232" s="189">
        <v>2025</v>
      </c>
      <c r="H232" s="189">
        <v>2025</v>
      </c>
      <c r="I232" s="189"/>
      <c r="J232" s="48" t="str">
        <f t="shared" si="36"/>
        <v>Multi Year</v>
      </c>
      <c r="K232" s="189" t="s">
        <v>237</v>
      </c>
      <c r="L232" s="200"/>
      <c r="M232" s="183" t="s">
        <v>529</v>
      </c>
      <c r="N232" s="195"/>
      <c r="O232" s="195"/>
      <c r="P232" s="195"/>
      <c r="Q232" s="195"/>
      <c r="R232" s="195"/>
      <c r="S232" s="50" t="str">
        <f t="shared" si="37"/>
        <v>$1 Million to $5 Million</v>
      </c>
      <c r="T232" s="234"/>
      <c r="U232" s="234"/>
      <c r="V232" s="191">
        <v>500</v>
      </c>
      <c r="W232" s="204">
        <v>500</v>
      </c>
      <c r="X232" s="288"/>
      <c r="Y232" s="288"/>
      <c r="Z232" s="276">
        <f t="shared" si="34"/>
        <v>1000</v>
      </c>
      <c r="AA232" s="332">
        <f t="shared" si="38"/>
        <v>1000</v>
      </c>
      <c r="AB232" s="55">
        <f t="shared" si="43"/>
        <v>500</v>
      </c>
      <c r="AC232" s="56" t="str">
        <f t="shared" si="39"/>
        <v>Yes</v>
      </c>
      <c r="AD232" s="56">
        <f t="shared" si="44"/>
        <v>6</v>
      </c>
      <c r="AE232" s="56"/>
      <c r="AF232" s="56">
        <f t="shared" si="40"/>
        <v>500</v>
      </c>
      <c r="AG232" s="57">
        <f t="shared" si="41"/>
        <v>6.2000999999999999</v>
      </c>
      <c r="AH232" s="56" t="str">
        <f t="shared" si="35"/>
        <v>Yes</v>
      </c>
      <c r="AI232" s="56"/>
      <c r="AJ232" s="56"/>
      <c r="AK232" s="56"/>
      <c r="AL232" s="56"/>
      <c r="AM232" s="56"/>
      <c r="AN232" s="56"/>
      <c r="AO232" s="56"/>
      <c r="AP232" s="56"/>
      <c r="AQ232" s="56"/>
      <c r="AR232" s="56"/>
      <c r="AS232" s="88"/>
      <c r="AT232" s="88"/>
    </row>
    <row r="233" spans="1:46" ht="18" hidden="1" customHeight="1">
      <c r="A233" s="173" t="s">
        <v>39</v>
      </c>
      <c r="B233" s="173" t="s">
        <v>46</v>
      </c>
      <c r="C233" s="173" t="s">
        <v>258</v>
      </c>
      <c r="D233" s="173" t="s">
        <v>261</v>
      </c>
      <c r="E233" s="173"/>
      <c r="F233" s="173" t="s">
        <v>145</v>
      </c>
      <c r="G233" s="189">
        <v>2025</v>
      </c>
      <c r="H233" s="189"/>
      <c r="I233" s="189">
        <v>2025</v>
      </c>
      <c r="J233" s="48" t="str">
        <f t="shared" si="36"/>
        <v>Single Year</v>
      </c>
      <c r="K233" s="189" t="s">
        <v>237</v>
      </c>
      <c r="L233" s="200"/>
      <c r="M233" s="190" t="s">
        <v>530</v>
      </c>
      <c r="N233" s="195"/>
      <c r="O233" s="195"/>
      <c r="P233" s="195"/>
      <c r="Q233" s="195"/>
      <c r="R233" s="195"/>
      <c r="S233" s="50" t="str">
        <f t="shared" si="37"/>
        <v>Under $750,000</v>
      </c>
      <c r="T233" s="234"/>
      <c r="U233" s="234"/>
      <c r="V233" s="220">
        <v>705</v>
      </c>
      <c r="W233" s="204"/>
      <c r="X233" s="194"/>
      <c r="Y233" s="194"/>
      <c r="Z233" s="53">
        <f t="shared" si="34"/>
        <v>705</v>
      </c>
      <c r="AA233" s="54">
        <f t="shared" si="38"/>
        <v>705</v>
      </c>
      <c r="AB233" s="55">
        <f t="shared" si="43"/>
        <v>0</v>
      </c>
      <c r="AC233" s="56" t="str">
        <f t="shared" si="39"/>
        <v>No</v>
      </c>
      <c r="AD233" s="56">
        <f t="shared" si="44"/>
        <v>6</v>
      </c>
      <c r="AE233" s="56"/>
      <c r="AF233" s="56">
        <f t="shared" si="40"/>
        <v>705</v>
      </c>
      <c r="AG233" s="57">
        <f t="shared" si="41"/>
        <v>6.1000705000000002</v>
      </c>
      <c r="AH233" s="56" t="str">
        <f t="shared" si="35"/>
        <v>Yes</v>
      </c>
      <c r="AI233" s="56"/>
      <c r="AJ233" s="56"/>
      <c r="AK233" s="56"/>
      <c r="AL233" s="56"/>
      <c r="AM233" s="56"/>
      <c r="AN233" s="56"/>
      <c r="AO233" s="56"/>
      <c r="AP233" s="56"/>
      <c r="AQ233" s="56"/>
      <c r="AR233" s="56"/>
      <c r="AS233" s="88"/>
      <c r="AT233" s="88"/>
    </row>
    <row r="234" spans="1:46" ht="18" hidden="1" customHeight="1">
      <c r="A234" s="173" t="s">
        <v>39</v>
      </c>
      <c r="B234" s="173" t="s">
        <v>46</v>
      </c>
      <c r="C234" s="173" t="s">
        <v>258</v>
      </c>
      <c r="D234" s="173" t="s">
        <v>261</v>
      </c>
      <c r="E234" s="173"/>
      <c r="F234" s="173" t="s">
        <v>145</v>
      </c>
      <c r="G234" s="189">
        <v>2025</v>
      </c>
      <c r="H234" s="189"/>
      <c r="I234" s="189">
        <v>2025</v>
      </c>
      <c r="J234" s="48" t="str">
        <f t="shared" si="36"/>
        <v>Single Year</v>
      </c>
      <c r="K234" s="189" t="s">
        <v>237</v>
      </c>
      <c r="L234" s="200"/>
      <c r="M234" s="190" t="s">
        <v>531</v>
      </c>
      <c r="N234" s="195"/>
      <c r="O234" s="195"/>
      <c r="P234" s="195"/>
      <c r="Q234" s="195"/>
      <c r="R234" s="195"/>
      <c r="S234" s="50" t="str">
        <f t="shared" si="37"/>
        <v>Under $750,000</v>
      </c>
      <c r="T234" s="234"/>
      <c r="U234" s="234"/>
      <c r="V234" s="220">
        <v>225</v>
      </c>
      <c r="W234" s="204"/>
      <c r="X234" s="194"/>
      <c r="Y234" s="194"/>
      <c r="Z234" s="53">
        <f t="shared" si="34"/>
        <v>225</v>
      </c>
      <c r="AA234" s="54">
        <f t="shared" si="38"/>
        <v>225</v>
      </c>
      <c r="AB234" s="55">
        <f t="shared" si="43"/>
        <v>0</v>
      </c>
      <c r="AC234" s="56" t="str">
        <f t="shared" si="39"/>
        <v>No</v>
      </c>
      <c r="AD234" s="56">
        <f t="shared" si="44"/>
        <v>6</v>
      </c>
      <c r="AE234" s="56"/>
      <c r="AF234" s="56">
        <f t="shared" si="40"/>
        <v>225</v>
      </c>
      <c r="AG234" s="57">
        <f t="shared" si="41"/>
        <v>6.1000224999999997</v>
      </c>
      <c r="AH234" s="56" t="str">
        <f t="shared" si="35"/>
        <v>Yes</v>
      </c>
      <c r="AI234" s="56"/>
      <c r="AJ234" s="56"/>
      <c r="AK234" s="56"/>
      <c r="AL234" s="56"/>
      <c r="AM234" s="56"/>
      <c r="AN234" s="56"/>
      <c r="AO234" s="56"/>
      <c r="AP234" s="56"/>
      <c r="AQ234" s="56"/>
      <c r="AR234" s="56"/>
      <c r="AS234" s="88"/>
      <c r="AT234" s="88"/>
    </row>
    <row r="235" spans="1:46" ht="18" hidden="1" customHeight="1">
      <c r="A235" s="173" t="s">
        <v>39</v>
      </c>
      <c r="B235" s="173" t="s">
        <v>46</v>
      </c>
      <c r="C235" s="173" t="s">
        <v>258</v>
      </c>
      <c r="D235" s="173" t="s">
        <v>261</v>
      </c>
      <c r="E235" s="173"/>
      <c r="F235" s="173" t="s">
        <v>145</v>
      </c>
      <c r="G235" s="189">
        <v>2025</v>
      </c>
      <c r="H235" s="189"/>
      <c r="I235" s="189">
        <v>2025</v>
      </c>
      <c r="J235" s="48" t="str">
        <f t="shared" si="36"/>
        <v>Single Year</v>
      </c>
      <c r="K235" s="189" t="s">
        <v>237</v>
      </c>
      <c r="L235" s="200"/>
      <c r="M235" s="190" t="s">
        <v>532</v>
      </c>
      <c r="N235" s="195"/>
      <c r="O235" s="195"/>
      <c r="P235" s="195"/>
      <c r="Q235" s="195"/>
      <c r="R235" s="195"/>
      <c r="S235" s="50" t="str">
        <f t="shared" si="37"/>
        <v>Under $750,000</v>
      </c>
      <c r="T235" s="234"/>
      <c r="U235" s="234"/>
      <c r="V235" s="220">
        <v>635.79999999999995</v>
      </c>
      <c r="W235" s="204"/>
      <c r="X235" s="194"/>
      <c r="Y235" s="194"/>
      <c r="Z235" s="53">
        <f t="shared" si="34"/>
        <v>635.79999999999995</v>
      </c>
      <c r="AA235" s="54">
        <f t="shared" si="38"/>
        <v>635.79999999999995</v>
      </c>
      <c r="AB235" s="55">
        <f t="shared" si="43"/>
        <v>0</v>
      </c>
      <c r="AC235" s="56" t="str">
        <f t="shared" si="39"/>
        <v>No</v>
      </c>
      <c r="AD235" s="56">
        <f t="shared" si="44"/>
        <v>6</v>
      </c>
      <c r="AE235" s="56"/>
      <c r="AF235" s="56">
        <f t="shared" si="40"/>
        <v>635.79999999999995</v>
      </c>
      <c r="AG235" s="57">
        <f t="shared" si="41"/>
        <v>6.1000635799999996</v>
      </c>
      <c r="AH235" s="56" t="str">
        <f t="shared" si="35"/>
        <v>Yes</v>
      </c>
      <c r="AI235" s="56"/>
      <c r="AJ235" s="56"/>
      <c r="AK235" s="56"/>
      <c r="AL235" s="56"/>
      <c r="AM235" s="56"/>
      <c r="AN235" s="56"/>
      <c r="AO235" s="56"/>
      <c r="AP235" s="56"/>
      <c r="AQ235" s="56"/>
      <c r="AR235" s="56"/>
      <c r="AS235" s="88"/>
      <c r="AT235" s="88"/>
    </row>
    <row r="236" spans="1:46" ht="18" hidden="1" customHeight="1">
      <c r="A236" s="173" t="s">
        <v>39</v>
      </c>
      <c r="B236" s="173" t="s">
        <v>46</v>
      </c>
      <c r="C236" s="108" t="s">
        <v>258</v>
      </c>
      <c r="D236" s="173" t="s">
        <v>261</v>
      </c>
      <c r="E236" s="173"/>
      <c r="F236" s="173" t="s">
        <v>145</v>
      </c>
      <c r="G236" s="189">
        <v>2025</v>
      </c>
      <c r="H236" s="189"/>
      <c r="I236" s="189">
        <v>2025</v>
      </c>
      <c r="J236" s="48" t="str">
        <f t="shared" si="36"/>
        <v>Single Year</v>
      </c>
      <c r="K236" s="189" t="s">
        <v>237</v>
      </c>
      <c r="L236" s="200"/>
      <c r="M236" s="190" t="s">
        <v>533</v>
      </c>
      <c r="N236" s="195"/>
      <c r="O236" s="195"/>
      <c r="P236" s="195"/>
      <c r="Q236" s="195"/>
      <c r="R236" s="195"/>
      <c r="S236" s="50" t="str">
        <f t="shared" si="37"/>
        <v>Under $750,000</v>
      </c>
      <c r="T236" s="234"/>
      <c r="U236" s="234"/>
      <c r="V236" s="220">
        <v>190.4</v>
      </c>
      <c r="W236" s="204"/>
      <c r="X236" s="194"/>
      <c r="Y236" s="194"/>
      <c r="Z236" s="53">
        <f t="shared" si="34"/>
        <v>190.4</v>
      </c>
      <c r="AA236" s="54">
        <f t="shared" si="38"/>
        <v>190.4</v>
      </c>
      <c r="AB236" s="55">
        <f t="shared" si="43"/>
        <v>0</v>
      </c>
      <c r="AC236" s="56" t="str">
        <f t="shared" si="39"/>
        <v>No</v>
      </c>
      <c r="AD236" s="56">
        <f t="shared" si="44"/>
        <v>6</v>
      </c>
      <c r="AE236" s="56"/>
      <c r="AF236" s="56">
        <f t="shared" si="40"/>
        <v>190.4</v>
      </c>
      <c r="AG236" s="57">
        <f t="shared" si="41"/>
        <v>6.1000190400000003</v>
      </c>
      <c r="AH236" s="56" t="str">
        <f t="shared" si="35"/>
        <v>Yes</v>
      </c>
      <c r="AI236" s="56"/>
      <c r="AJ236" s="56"/>
      <c r="AK236" s="56"/>
      <c r="AL236" s="56"/>
      <c r="AM236" s="56"/>
      <c r="AN236" s="56"/>
      <c r="AO236" s="56"/>
      <c r="AP236" s="56"/>
      <c r="AQ236" s="56"/>
      <c r="AR236" s="56"/>
      <c r="AS236" s="88"/>
      <c r="AT236" s="88"/>
    </row>
    <row r="237" spans="1:46" ht="18" hidden="1" customHeight="1">
      <c r="A237" s="173" t="s">
        <v>39</v>
      </c>
      <c r="B237" s="173" t="s">
        <v>46</v>
      </c>
      <c r="C237" s="173" t="s">
        <v>258</v>
      </c>
      <c r="D237" s="173" t="s">
        <v>261</v>
      </c>
      <c r="E237" s="173"/>
      <c r="F237" s="173" t="s">
        <v>145</v>
      </c>
      <c r="G237" s="189">
        <v>2025</v>
      </c>
      <c r="H237" s="189"/>
      <c r="I237" s="189">
        <v>2025</v>
      </c>
      <c r="J237" s="48" t="str">
        <f t="shared" si="36"/>
        <v>Single Year</v>
      </c>
      <c r="K237" s="189" t="s">
        <v>237</v>
      </c>
      <c r="L237" s="200"/>
      <c r="M237" s="190" t="s">
        <v>534</v>
      </c>
      <c r="N237" s="195"/>
      <c r="O237" s="195"/>
      <c r="P237" s="195"/>
      <c r="Q237" s="195"/>
      <c r="R237" s="195"/>
      <c r="S237" s="50" t="str">
        <f t="shared" si="37"/>
        <v>Under $750,000</v>
      </c>
      <c r="T237" s="234"/>
      <c r="U237" s="234"/>
      <c r="V237" s="220">
        <v>375</v>
      </c>
      <c r="W237" s="204"/>
      <c r="X237" s="194"/>
      <c r="Y237" s="194"/>
      <c r="Z237" s="53">
        <f t="shared" si="34"/>
        <v>375</v>
      </c>
      <c r="AA237" s="54">
        <f t="shared" si="38"/>
        <v>375</v>
      </c>
      <c r="AB237" s="55">
        <f t="shared" si="43"/>
        <v>0</v>
      </c>
      <c r="AC237" s="56" t="str">
        <f t="shared" si="39"/>
        <v>No</v>
      </c>
      <c r="AD237" s="56">
        <f t="shared" si="44"/>
        <v>6</v>
      </c>
      <c r="AE237" s="56"/>
      <c r="AF237" s="56">
        <f t="shared" si="40"/>
        <v>375</v>
      </c>
      <c r="AG237" s="57">
        <f t="shared" si="41"/>
        <v>6.1000375</v>
      </c>
      <c r="AH237" s="56" t="str">
        <f t="shared" si="35"/>
        <v>Yes</v>
      </c>
      <c r="AI237" s="56"/>
      <c r="AJ237" s="56"/>
      <c r="AK237" s="56"/>
      <c r="AL237" s="56"/>
      <c r="AM237" s="56"/>
      <c r="AN237" s="56"/>
      <c r="AO237" s="56"/>
      <c r="AP237" s="56"/>
      <c r="AQ237" s="56"/>
      <c r="AR237" s="56"/>
      <c r="AS237" s="88"/>
      <c r="AT237" s="88"/>
    </row>
    <row r="238" spans="1:46" ht="18" hidden="1" customHeight="1">
      <c r="A238" s="173" t="s">
        <v>39</v>
      </c>
      <c r="B238" s="173" t="s">
        <v>53</v>
      </c>
      <c r="C238" s="173" t="s">
        <v>258</v>
      </c>
      <c r="D238" s="173" t="s">
        <v>261</v>
      </c>
      <c r="E238" s="173"/>
      <c r="F238" s="173" t="s">
        <v>145</v>
      </c>
      <c r="G238" s="189">
        <v>2025</v>
      </c>
      <c r="H238" s="189"/>
      <c r="I238" s="189">
        <v>2025</v>
      </c>
      <c r="J238" s="48" t="str">
        <f t="shared" si="36"/>
        <v>Single Year</v>
      </c>
      <c r="K238" s="189" t="s">
        <v>237</v>
      </c>
      <c r="L238" s="200"/>
      <c r="M238" s="190" t="s">
        <v>535</v>
      </c>
      <c r="N238" s="195"/>
      <c r="O238" s="195"/>
      <c r="P238" s="195"/>
      <c r="Q238" s="195"/>
      <c r="R238" s="195"/>
      <c r="S238" s="50" t="str">
        <f t="shared" si="37"/>
        <v>Under $750,000</v>
      </c>
      <c r="T238" s="234"/>
      <c r="U238" s="234"/>
      <c r="V238" s="220">
        <v>49.7</v>
      </c>
      <c r="W238" s="204"/>
      <c r="X238" s="194"/>
      <c r="Y238" s="194"/>
      <c r="Z238" s="53">
        <f t="shared" si="34"/>
        <v>49.7</v>
      </c>
      <c r="AA238" s="54">
        <f t="shared" si="38"/>
        <v>49.7</v>
      </c>
      <c r="AB238" s="55">
        <f t="shared" si="43"/>
        <v>0</v>
      </c>
      <c r="AC238" s="56" t="str">
        <f t="shared" si="39"/>
        <v>No</v>
      </c>
      <c r="AD238" s="56">
        <f t="shared" si="44"/>
        <v>6</v>
      </c>
      <c r="AE238" s="56"/>
      <c r="AF238" s="56">
        <f t="shared" si="40"/>
        <v>49.7</v>
      </c>
      <c r="AG238" s="57">
        <f t="shared" si="41"/>
        <v>6.1000049699999996</v>
      </c>
      <c r="AH238" s="56" t="str">
        <f t="shared" si="35"/>
        <v>Yes</v>
      </c>
      <c r="AI238" s="56"/>
      <c r="AJ238" s="56"/>
      <c r="AK238" s="56"/>
      <c r="AL238" s="56"/>
      <c r="AM238" s="56"/>
      <c r="AN238" s="56"/>
      <c r="AO238" s="56"/>
      <c r="AP238" s="56"/>
      <c r="AQ238" s="56"/>
      <c r="AR238" s="56"/>
      <c r="AS238" s="88"/>
      <c r="AT238" s="88"/>
    </row>
    <row r="239" spans="1:46" ht="18" hidden="1" customHeight="1">
      <c r="A239" s="173" t="s">
        <v>39</v>
      </c>
      <c r="B239" s="173" t="s">
        <v>53</v>
      </c>
      <c r="C239" s="173" t="s">
        <v>258</v>
      </c>
      <c r="D239" s="173" t="s">
        <v>261</v>
      </c>
      <c r="E239" s="173"/>
      <c r="F239" s="173" t="s">
        <v>145</v>
      </c>
      <c r="G239" s="189">
        <v>2025</v>
      </c>
      <c r="H239" s="189"/>
      <c r="I239" s="189">
        <v>2025</v>
      </c>
      <c r="J239" s="48" t="str">
        <f t="shared" si="36"/>
        <v>Single Year</v>
      </c>
      <c r="K239" s="189" t="s">
        <v>237</v>
      </c>
      <c r="L239" s="200"/>
      <c r="M239" s="190" t="s">
        <v>536</v>
      </c>
      <c r="N239" s="195"/>
      <c r="O239" s="195"/>
      <c r="P239" s="195"/>
      <c r="Q239" s="195"/>
      <c r="R239" s="195"/>
      <c r="S239" s="50" t="str">
        <f t="shared" si="37"/>
        <v>Under $750,000</v>
      </c>
      <c r="T239" s="234"/>
      <c r="U239" s="234"/>
      <c r="V239" s="215">
        <v>98.8</v>
      </c>
      <c r="W239" s="204"/>
      <c r="X239" s="194"/>
      <c r="Y239" s="194"/>
      <c r="Z239" s="53">
        <f t="shared" si="34"/>
        <v>98.8</v>
      </c>
      <c r="AA239" s="54">
        <f t="shared" si="38"/>
        <v>98.8</v>
      </c>
      <c r="AB239" s="55">
        <f t="shared" si="43"/>
        <v>0</v>
      </c>
      <c r="AC239" s="56" t="str">
        <f t="shared" si="39"/>
        <v>No</v>
      </c>
      <c r="AD239" s="56">
        <f t="shared" si="44"/>
        <v>6</v>
      </c>
      <c r="AE239" s="56"/>
      <c r="AF239" s="56">
        <f t="shared" si="40"/>
        <v>98.8</v>
      </c>
      <c r="AG239" s="57">
        <f t="shared" si="41"/>
        <v>6.10000988</v>
      </c>
      <c r="AH239" s="56" t="str">
        <f t="shared" si="35"/>
        <v>Yes</v>
      </c>
      <c r="AI239" s="56"/>
      <c r="AJ239" s="56"/>
      <c r="AK239" s="56"/>
      <c r="AL239" s="56"/>
      <c r="AM239" s="56"/>
      <c r="AN239" s="56"/>
      <c r="AO239" s="56"/>
      <c r="AP239" s="56"/>
      <c r="AQ239" s="56"/>
      <c r="AR239" s="56"/>
      <c r="AS239" s="88"/>
      <c r="AT239" s="88" t="s">
        <v>487</v>
      </c>
    </row>
    <row r="240" spans="1:46" ht="18" hidden="1" customHeight="1">
      <c r="A240" s="173" t="s">
        <v>39</v>
      </c>
      <c r="B240" s="173" t="s">
        <v>53</v>
      </c>
      <c r="C240" s="108" t="s">
        <v>258</v>
      </c>
      <c r="D240" s="173" t="s">
        <v>261</v>
      </c>
      <c r="E240" s="173"/>
      <c r="F240" s="173" t="s">
        <v>145</v>
      </c>
      <c r="G240" s="189">
        <v>2025</v>
      </c>
      <c r="H240" s="189"/>
      <c r="I240" s="189">
        <v>2025</v>
      </c>
      <c r="J240" s="48" t="str">
        <f t="shared" si="36"/>
        <v>Single Year</v>
      </c>
      <c r="K240" s="189" t="s">
        <v>237</v>
      </c>
      <c r="L240" s="200"/>
      <c r="M240" s="190" t="s">
        <v>537</v>
      </c>
      <c r="N240" s="195"/>
      <c r="O240" s="195"/>
      <c r="P240" s="195"/>
      <c r="Q240" s="195"/>
      <c r="R240" s="195"/>
      <c r="S240" s="50" t="str">
        <f t="shared" si="37"/>
        <v>Under $750,000</v>
      </c>
      <c r="T240" s="234"/>
      <c r="U240" s="234"/>
      <c r="V240" s="215">
        <v>215.5</v>
      </c>
      <c r="W240" s="204"/>
      <c r="X240" s="194"/>
      <c r="Y240" s="194"/>
      <c r="Z240" s="53">
        <f t="shared" si="34"/>
        <v>215.5</v>
      </c>
      <c r="AA240" s="54">
        <f t="shared" si="38"/>
        <v>215.5</v>
      </c>
      <c r="AB240" s="55">
        <f t="shared" si="43"/>
        <v>0</v>
      </c>
      <c r="AC240" s="56" t="str">
        <f t="shared" si="39"/>
        <v>No</v>
      </c>
      <c r="AD240" s="56">
        <f t="shared" si="44"/>
        <v>6</v>
      </c>
      <c r="AE240" s="56"/>
      <c r="AF240" s="56">
        <f t="shared" si="40"/>
        <v>215.5</v>
      </c>
      <c r="AG240" s="57">
        <f t="shared" si="41"/>
        <v>6.1000215500000001</v>
      </c>
      <c r="AH240" s="56" t="str">
        <f t="shared" si="35"/>
        <v>Yes</v>
      </c>
      <c r="AI240" s="56"/>
      <c r="AJ240" s="56"/>
      <c r="AK240" s="56"/>
      <c r="AL240" s="56"/>
      <c r="AM240" s="56"/>
      <c r="AN240" s="56"/>
      <c r="AO240" s="56"/>
      <c r="AP240" s="56"/>
      <c r="AQ240" s="56"/>
      <c r="AR240" s="56"/>
      <c r="AS240" s="88"/>
      <c r="AT240" s="88"/>
    </row>
    <row r="241" spans="1:46" ht="18" hidden="1" customHeight="1">
      <c r="A241" s="173" t="s">
        <v>39</v>
      </c>
      <c r="B241" s="173" t="s">
        <v>53</v>
      </c>
      <c r="C241" s="173" t="s">
        <v>258</v>
      </c>
      <c r="D241" s="173" t="s">
        <v>261</v>
      </c>
      <c r="E241" s="173"/>
      <c r="F241" s="173" t="s">
        <v>145</v>
      </c>
      <c r="G241" s="189">
        <v>2025</v>
      </c>
      <c r="H241" s="189"/>
      <c r="I241" s="189">
        <v>2025</v>
      </c>
      <c r="J241" s="48" t="str">
        <f t="shared" si="36"/>
        <v>Single Year</v>
      </c>
      <c r="K241" s="189" t="s">
        <v>237</v>
      </c>
      <c r="L241" s="200"/>
      <c r="M241" s="190" t="s">
        <v>538</v>
      </c>
      <c r="N241" s="195"/>
      <c r="O241" s="195"/>
      <c r="P241" s="195"/>
      <c r="Q241" s="195"/>
      <c r="R241" s="195"/>
      <c r="S241" s="50" t="str">
        <f t="shared" si="37"/>
        <v>Under $750,000</v>
      </c>
      <c r="T241" s="234"/>
      <c r="U241" s="234"/>
      <c r="V241" s="215">
        <v>132</v>
      </c>
      <c r="W241" s="204"/>
      <c r="X241" s="194"/>
      <c r="Y241" s="194"/>
      <c r="Z241" s="53">
        <f t="shared" si="34"/>
        <v>132</v>
      </c>
      <c r="AA241" s="54">
        <f t="shared" si="38"/>
        <v>132</v>
      </c>
      <c r="AB241" s="55">
        <f t="shared" si="43"/>
        <v>0</v>
      </c>
      <c r="AC241" s="56" t="str">
        <f t="shared" si="39"/>
        <v>No</v>
      </c>
      <c r="AD241" s="56">
        <f t="shared" si="44"/>
        <v>6</v>
      </c>
      <c r="AE241" s="56"/>
      <c r="AF241" s="56">
        <f t="shared" si="40"/>
        <v>132</v>
      </c>
      <c r="AG241" s="57">
        <f t="shared" si="41"/>
        <v>6.1000132000000002</v>
      </c>
      <c r="AH241" s="56" t="str">
        <f t="shared" si="35"/>
        <v>Yes</v>
      </c>
      <c r="AI241" s="56"/>
      <c r="AJ241" s="56"/>
      <c r="AK241" s="56"/>
      <c r="AL241" s="56"/>
      <c r="AM241" s="56"/>
      <c r="AN241" s="56"/>
      <c r="AO241" s="56"/>
      <c r="AP241" s="56"/>
      <c r="AQ241" s="56"/>
      <c r="AR241" s="56"/>
      <c r="AS241" s="88"/>
      <c r="AT241" s="88"/>
    </row>
    <row r="242" spans="1:46" ht="18" hidden="1" customHeight="1">
      <c r="A242" s="173" t="s">
        <v>39</v>
      </c>
      <c r="B242" s="173" t="s">
        <v>53</v>
      </c>
      <c r="C242" s="173" t="s">
        <v>258</v>
      </c>
      <c r="D242" s="173" t="s">
        <v>261</v>
      </c>
      <c r="E242" s="173"/>
      <c r="F242" s="173" t="s">
        <v>145</v>
      </c>
      <c r="G242" s="189">
        <v>2025</v>
      </c>
      <c r="H242" s="189"/>
      <c r="I242" s="189">
        <v>2025</v>
      </c>
      <c r="J242" s="48" t="str">
        <f t="shared" si="36"/>
        <v>Single Year</v>
      </c>
      <c r="K242" s="189" t="s">
        <v>237</v>
      </c>
      <c r="L242" s="200"/>
      <c r="M242" s="190" t="s">
        <v>539</v>
      </c>
      <c r="N242" s="195"/>
      <c r="O242" s="195"/>
      <c r="P242" s="195"/>
      <c r="Q242" s="195"/>
      <c r="R242" s="195"/>
      <c r="S242" s="50" t="str">
        <f t="shared" si="37"/>
        <v>Under $750,000</v>
      </c>
      <c r="T242" s="234"/>
      <c r="U242" s="234"/>
      <c r="V242" s="215">
        <v>168</v>
      </c>
      <c r="W242" s="204"/>
      <c r="X242" s="194"/>
      <c r="Y242" s="194"/>
      <c r="Z242" s="53">
        <f t="shared" si="34"/>
        <v>168</v>
      </c>
      <c r="AA242" s="54">
        <f t="shared" si="38"/>
        <v>168</v>
      </c>
      <c r="AB242" s="55">
        <f t="shared" si="43"/>
        <v>0</v>
      </c>
      <c r="AC242" s="56" t="str">
        <f t="shared" si="39"/>
        <v>No</v>
      </c>
      <c r="AD242" s="56">
        <f t="shared" si="44"/>
        <v>6</v>
      </c>
      <c r="AE242" s="56"/>
      <c r="AF242" s="56">
        <f t="shared" si="40"/>
        <v>168</v>
      </c>
      <c r="AG242" s="57">
        <f t="shared" si="41"/>
        <v>6.1000167999999997</v>
      </c>
      <c r="AH242" s="56" t="str">
        <f t="shared" si="35"/>
        <v>Yes</v>
      </c>
      <c r="AI242" s="56"/>
      <c r="AJ242" s="56"/>
      <c r="AK242" s="56"/>
      <c r="AL242" s="56"/>
      <c r="AM242" s="56"/>
      <c r="AN242" s="56"/>
      <c r="AO242" s="56"/>
      <c r="AP242" s="56"/>
      <c r="AQ242" s="56"/>
      <c r="AR242" s="56"/>
      <c r="AS242" s="85"/>
      <c r="AT242" s="85"/>
    </row>
    <row r="243" spans="1:46" ht="18" hidden="1" customHeight="1">
      <c r="A243" s="173" t="s">
        <v>39</v>
      </c>
      <c r="B243" s="173" t="s">
        <v>53</v>
      </c>
      <c r="C243" s="173" t="s">
        <v>258</v>
      </c>
      <c r="D243" s="173" t="s">
        <v>261</v>
      </c>
      <c r="E243" s="173"/>
      <c r="F243" s="173" t="s">
        <v>145</v>
      </c>
      <c r="G243" s="189">
        <v>2025</v>
      </c>
      <c r="H243" s="189"/>
      <c r="I243" s="189">
        <v>2025</v>
      </c>
      <c r="J243" s="48" t="str">
        <f t="shared" si="36"/>
        <v>Single Year</v>
      </c>
      <c r="K243" s="189" t="s">
        <v>237</v>
      </c>
      <c r="L243" s="200"/>
      <c r="M243" s="190" t="s">
        <v>540</v>
      </c>
      <c r="N243" s="195"/>
      <c r="O243" s="195"/>
      <c r="P243" s="195"/>
      <c r="Q243" s="195"/>
      <c r="R243" s="172"/>
      <c r="S243" s="50" t="str">
        <f t="shared" si="37"/>
        <v>Under $750,000</v>
      </c>
      <c r="T243" s="234"/>
      <c r="U243" s="234"/>
      <c r="V243" s="215">
        <v>108</v>
      </c>
      <c r="W243" s="204"/>
      <c r="X243" s="194"/>
      <c r="Y243" s="194"/>
      <c r="Z243" s="53">
        <f t="shared" si="34"/>
        <v>108</v>
      </c>
      <c r="AA243" s="54">
        <f t="shared" si="38"/>
        <v>108</v>
      </c>
      <c r="AB243" s="55">
        <f t="shared" si="43"/>
        <v>0</v>
      </c>
      <c r="AC243" s="56" t="str">
        <f t="shared" si="39"/>
        <v>No</v>
      </c>
      <c r="AD243" s="56">
        <f t="shared" si="44"/>
        <v>6</v>
      </c>
      <c r="AE243" s="56"/>
      <c r="AF243" s="56">
        <f t="shared" si="40"/>
        <v>108</v>
      </c>
      <c r="AG243" s="57">
        <f t="shared" si="41"/>
        <v>6.1000107999999997</v>
      </c>
      <c r="AH243" s="56" t="str">
        <f t="shared" si="35"/>
        <v>Yes</v>
      </c>
      <c r="AI243" s="56"/>
      <c r="AJ243" s="56"/>
      <c r="AK243" s="56"/>
      <c r="AL243" s="56"/>
      <c r="AM243" s="56"/>
      <c r="AN243" s="56"/>
      <c r="AO243" s="56"/>
      <c r="AP243" s="56"/>
      <c r="AQ243" s="56"/>
      <c r="AR243" s="56"/>
      <c r="AS243" s="88"/>
      <c r="AT243" s="88"/>
    </row>
    <row r="244" spans="1:46" ht="18" hidden="1" customHeight="1">
      <c r="A244" s="108" t="s">
        <v>39</v>
      </c>
      <c r="B244" s="108" t="s">
        <v>53</v>
      </c>
      <c r="C244" s="108" t="s">
        <v>258</v>
      </c>
      <c r="D244" s="108" t="s">
        <v>261</v>
      </c>
      <c r="E244" s="108"/>
      <c r="F244" s="108" t="s">
        <v>136</v>
      </c>
      <c r="G244" s="109">
        <v>2025</v>
      </c>
      <c r="H244" s="109"/>
      <c r="I244" s="109">
        <v>2025</v>
      </c>
      <c r="J244" s="48" t="str">
        <f t="shared" si="36"/>
        <v>Single Year</v>
      </c>
      <c r="K244" s="109" t="s">
        <v>237</v>
      </c>
      <c r="L244" s="174"/>
      <c r="M244" s="190" t="s">
        <v>541</v>
      </c>
      <c r="N244" s="172"/>
      <c r="O244" s="172"/>
      <c r="P244" s="172"/>
      <c r="Q244" s="172"/>
      <c r="R244" s="74"/>
      <c r="S244" s="50" t="str">
        <f t="shared" si="37"/>
        <v>Under $750,000</v>
      </c>
      <c r="T244" s="235"/>
      <c r="U244" s="235"/>
      <c r="V244" s="176">
        <v>428.3</v>
      </c>
      <c r="W244" s="204"/>
      <c r="X244" s="116"/>
      <c r="Y244" s="116"/>
      <c r="Z244" s="53">
        <f t="shared" si="34"/>
        <v>428.3</v>
      </c>
      <c r="AA244" s="54">
        <f t="shared" si="38"/>
        <v>428.3</v>
      </c>
      <c r="AB244" s="55">
        <f t="shared" si="43"/>
        <v>0</v>
      </c>
      <c r="AC244" s="56" t="str">
        <f t="shared" si="39"/>
        <v>No</v>
      </c>
      <c r="AD244" s="56">
        <f t="shared" si="44"/>
        <v>6</v>
      </c>
      <c r="AE244" s="56"/>
      <c r="AF244" s="56">
        <f t="shared" si="40"/>
        <v>428.3</v>
      </c>
      <c r="AG244" s="57">
        <f t="shared" si="41"/>
        <v>6.1000428299999996</v>
      </c>
      <c r="AH244" s="56" t="str">
        <f t="shared" si="35"/>
        <v>Yes</v>
      </c>
      <c r="AI244" s="56"/>
      <c r="AJ244" s="56"/>
      <c r="AK244" s="56"/>
      <c r="AL244" s="56"/>
      <c r="AM244" s="56"/>
      <c r="AN244" s="56"/>
      <c r="AO244" s="56"/>
      <c r="AP244" s="56"/>
      <c r="AQ244" s="56"/>
      <c r="AR244" s="56"/>
      <c r="AS244" s="88"/>
      <c r="AT244" s="88"/>
    </row>
    <row r="245" spans="1:46" ht="18" hidden="1" customHeight="1">
      <c r="A245" s="173" t="s">
        <v>39</v>
      </c>
      <c r="B245" s="173" t="s">
        <v>53</v>
      </c>
      <c r="C245" s="108" t="s">
        <v>258</v>
      </c>
      <c r="D245" s="108" t="s">
        <v>261</v>
      </c>
      <c r="E245" s="173"/>
      <c r="F245" s="173" t="s">
        <v>136</v>
      </c>
      <c r="G245" s="189">
        <v>2025</v>
      </c>
      <c r="H245" s="189"/>
      <c r="I245" s="189">
        <v>2025</v>
      </c>
      <c r="J245" s="48" t="str">
        <f t="shared" si="36"/>
        <v>Single Year</v>
      </c>
      <c r="K245" s="189" t="s">
        <v>237</v>
      </c>
      <c r="L245" s="200"/>
      <c r="M245" s="190" t="s">
        <v>542</v>
      </c>
      <c r="N245" s="195"/>
      <c r="O245" s="195"/>
      <c r="P245" s="195"/>
      <c r="Q245" s="195"/>
      <c r="R245" s="195"/>
      <c r="S245" s="50" t="str">
        <f t="shared" si="37"/>
        <v>Under $750,000</v>
      </c>
      <c r="T245" s="234"/>
      <c r="U245" s="234"/>
      <c r="V245" s="215">
        <v>93</v>
      </c>
      <c r="W245" s="204"/>
      <c r="X245" s="194"/>
      <c r="Y245" s="194"/>
      <c r="Z245" s="53">
        <f t="shared" si="34"/>
        <v>93</v>
      </c>
      <c r="AA245" s="54">
        <f t="shared" si="38"/>
        <v>93</v>
      </c>
      <c r="AB245" s="55">
        <f t="shared" si="43"/>
        <v>0</v>
      </c>
      <c r="AC245" s="56" t="str">
        <f t="shared" si="39"/>
        <v>No</v>
      </c>
      <c r="AD245" s="56">
        <f t="shared" si="44"/>
        <v>6</v>
      </c>
      <c r="AE245" s="56"/>
      <c r="AF245" s="56">
        <f t="shared" si="40"/>
        <v>93</v>
      </c>
      <c r="AG245" s="57">
        <f t="shared" si="41"/>
        <v>6.1000093</v>
      </c>
      <c r="AH245" s="56" t="str">
        <f t="shared" si="35"/>
        <v>Yes</v>
      </c>
      <c r="AI245" s="56"/>
      <c r="AJ245" s="56"/>
      <c r="AK245" s="56"/>
      <c r="AL245" s="56"/>
      <c r="AM245" s="56"/>
      <c r="AN245" s="56"/>
      <c r="AO245" s="56"/>
      <c r="AP245" s="56"/>
      <c r="AQ245" s="56"/>
      <c r="AR245" s="56"/>
      <c r="AS245" s="87"/>
      <c r="AT245" s="87"/>
    </row>
    <row r="246" spans="1:46" ht="18" hidden="1" customHeight="1">
      <c r="A246" s="173" t="s">
        <v>39</v>
      </c>
      <c r="B246" s="173" t="s">
        <v>53</v>
      </c>
      <c r="C246" s="108" t="s">
        <v>258</v>
      </c>
      <c r="D246" s="108" t="s">
        <v>261</v>
      </c>
      <c r="E246" s="173"/>
      <c r="F246" s="173" t="s">
        <v>145</v>
      </c>
      <c r="G246" s="189">
        <v>2025</v>
      </c>
      <c r="H246" s="189"/>
      <c r="I246" s="189">
        <v>2025</v>
      </c>
      <c r="J246" s="48" t="str">
        <f t="shared" si="36"/>
        <v>Single Year</v>
      </c>
      <c r="K246" s="189" t="s">
        <v>237</v>
      </c>
      <c r="L246" s="79"/>
      <c r="M246" s="190" t="s">
        <v>543</v>
      </c>
      <c r="N246" s="74"/>
      <c r="O246" s="74"/>
      <c r="P246" s="74"/>
      <c r="Q246" s="74"/>
      <c r="R246" s="172"/>
      <c r="S246" s="50" t="str">
        <f t="shared" si="37"/>
        <v>Under $750,000</v>
      </c>
      <c r="T246" s="239"/>
      <c r="U246" s="80"/>
      <c r="V246" s="215">
        <v>93</v>
      </c>
      <c r="W246" s="101"/>
      <c r="X246" s="81"/>
      <c r="Y246" s="81"/>
      <c r="Z246" s="53">
        <f t="shared" si="34"/>
        <v>93</v>
      </c>
      <c r="AA246" s="54">
        <f t="shared" si="38"/>
        <v>93</v>
      </c>
      <c r="AB246" s="55">
        <f t="shared" si="43"/>
        <v>0</v>
      </c>
      <c r="AC246" s="56" t="str">
        <f t="shared" si="39"/>
        <v>No</v>
      </c>
      <c r="AD246" s="56">
        <f t="shared" si="44"/>
        <v>6</v>
      </c>
      <c r="AE246" s="56"/>
      <c r="AF246" s="56">
        <f t="shared" si="40"/>
        <v>93</v>
      </c>
      <c r="AG246" s="57">
        <f t="shared" si="41"/>
        <v>6.1000093</v>
      </c>
      <c r="AH246" s="56" t="str">
        <f t="shared" si="35"/>
        <v>Yes</v>
      </c>
      <c r="AI246" s="56"/>
      <c r="AJ246" s="56"/>
      <c r="AK246" s="56"/>
      <c r="AL246" s="56"/>
      <c r="AM246" s="56"/>
      <c r="AN246" s="56"/>
      <c r="AO246" s="56"/>
      <c r="AP246" s="56"/>
      <c r="AQ246" s="56"/>
      <c r="AR246" s="56"/>
      <c r="AS246" s="88"/>
      <c r="AT246" s="88" t="s">
        <v>471</v>
      </c>
    </row>
    <row r="247" spans="1:46" ht="18" customHeight="1">
      <c r="A247" s="108" t="s">
        <v>39</v>
      </c>
      <c r="B247" s="108" t="s">
        <v>53</v>
      </c>
      <c r="C247" s="108" t="s">
        <v>251</v>
      </c>
      <c r="D247" s="108"/>
      <c r="E247" s="108"/>
      <c r="F247" s="108" t="s">
        <v>145</v>
      </c>
      <c r="G247" s="109">
        <v>2025</v>
      </c>
      <c r="H247" s="109">
        <v>2025</v>
      </c>
      <c r="I247" s="109"/>
      <c r="J247" s="48" t="str">
        <f t="shared" si="36"/>
        <v>Multi Year</v>
      </c>
      <c r="K247" s="109" t="s">
        <v>237</v>
      </c>
      <c r="L247" s="174"/>
      <c r="M247" s="183" t="s">
        <v>544</v>
      </c>
      <c r="N247" s="172"/>
      <c r="O247" s="172"/>
      <c r="P247" s="172"/>
      <c r="Q247" s="172"/>
      <c r="R247" s="195"/>
      <c r="S247" s="50" t="str">
        <f t="shared" si="37"/>
        <v>Under $750,000</v>
      </c>
      <c r="T247" s="395"/>
      <c r="U247" s="396"/>
      <c r="V247" s="397">
        <v>100</v>
      </c>
      <c r="W247" s="204">
        <v>400</v>
      </c>
      <c r="X247" s="395">
        <v>150</v>
      </c>
      <c r="Y247" s="398"/>
      <c r="Z247" s="276">
        <f t="shared" si="34"/>
        <v>650</v>
      </c>
      <c r="AA247" s="332">
        <f t="shared" si="38"/>
        <v>650</v>
      </c>
      <c r="AB247" s="55">
        <f t="shared" si="43"/>
        <v>550</v>
      </c>
      <c r="AC247" s="56" t="str">
        <f t="shared" si="39"/>
        <v>No</v>
      </c>
      <c r="AD247" s="56">
        <f t="shared" si="44"/>
        <v>6</v>
      </c>
      <c r="AE247" s="56"/>
      <c r="AF247" s="56">
        <f t="shared" si="40"/>
        <v>100</v>
      </c>
      <c r="AG247" s="57">
        <f t="shared" si="41"/>
        <v>6.300065</v>
      </c>
      <c r="AH247" s="56" t="str">
        <f t="shared" si="35"/>
        <v>Yes</v>
      </c>
      <c r="AI247" s="56"/>
      <c r="AJ247" s="56"/>
      <c r="AK247" s="56"/>
      <c r="AL247" s="56"/>
      <c r="AM247" s="56"/>
      <c r="AN247" s="56"/>
      <c r="AO247" s="56"/>
      <c r="AP247" s="56"/>
      <c r="AQ247" s="56"/>
      <c r="AR247" s="56"/>
      <c r="AS247" s="87"/>
      <c r="AT247" s="87"/>
    </row>
    <row r="248" spans="1:46" ht="18" hidden="1" customHeight="1">
      <c r="A248" s="173" t="s">
        <v>39</v>
      </c>
      <c r="B248" s="173" t="s">
        <v>53</v>
      </c>
      <c r="C248" s="108" t="s">
        <v>251</v>
      </c>
      <c r="D248" s="108"/>
      <c r="E248" s="173"/>
      <c r="F248" s="173" t="s">
        <v>145</v>
      </c>
      <c r="G248" s="189">
        <v>2025</v>
      </c>
      <c r="H248" s="189"/>
      <c r="I248" s="189">
        <v>2025</v>
      </c>
      <c r="J248" s="48" t="str">
        <f t="shared" si="36"/>
        <v>Single Year</v>
      </c>
      <c r="K248" s="189" t="s">
        <v>237</v>
      </c>
      <c r="L248" s="200"/>
      <c r="M248" s="190" t="s">
        <v>545</v>
      </c>
      <c r="N248" s="195"/>
      <c r="O248" s="195"/>
      <c r="P248" s="195"/>
      <c r="Q248" s="195"/>
      <c r="R248" s="195"/>
      <c r="S248" s="50" t="str">
        <f t="shared" si="37"/>
        <v>Under $750,000</v>
      </c>
      <c r="T248" s="234"/>
      <c r="U248" s="234"/>
      <c r="V248" s="215">
        <v>75</v>
      </c>
      <c r="W248" s="204"/>
      <c r="X248" s="194"/>
      <c r="Y248" s="194"/>
      <c r="Z248" s="53">
        <f t="shared" si="34"/>
        <v>75</v>
      </c>
      <c r="AA248" s="54">
        <f t="shared" si="38"/>
        <v>75</v>
      </c>
      <c r="AB248" s="55">
        <f t="shared" si="43"/>
        <v>0</v>
      </c>
      <c r="AC248" s="56" t="str">
        <f t="shared" si="39"/>
        <v>No</v>
      </c>
      <c r="AD248" s="56">
        <f t="shared" si="44"/>
        <v>6</v>
      </c>
      <c r="AE248" s="56"/>
      <c r="AF248" s="56">
        <f t="shared" si="40"/>
        <v>75</v>
      </c>
      <c r="AG248" s="57">
        <f t="shared" si="41"/>
        <v>6.1000075000000002</v>
      </c>
      <c r="AH248" s="56" t="str">
        <f t="shared" si="35"/>
        <v>Yes</v>
      </c>
      <c r="AI248" s="56"/>
      <c r="AJ248" s="56"/>
      <c r="AK248" s="56"/>
      <c r="AL248" s="56"/>
      <c r="AM248" s="56"/>
      <c r="AN248" s="56"/>
      <c r="AO248" s="56"/>
      <c r="AP248" s="56"/>
      <c r="AQ248" s="56"/>
      <c r="AR248" s="56"/>
      <c r="AS248" s="87"/>
      <c r="AT248" s="87"/>
    </row>
    <row r="249" spans="1:46" ht="18" customHeight="1">
      <c r="A249" s="173" t="s">
        <v>39</v>
      </c>
      <c r="B249" s="173" t="s">
        <v>53</v>
      </c>
      <c r="C249" s="173" t="s">
        <v>251</v>
      </c>
      <c r="D249" s="173"/>
      <c r="E249" s="173"/>
      <c r="F249" s="173" t="s">
        <v>145</v>
      </c>
      <c r="G249" s="189">
        <v>2025</v>
      </c>
      <c r="H249" s="189">
        <v>2025</v>
      </c>
      <c r="I249" s="189"/>
      <c r="J249" s="48" t="str">
        <f t="shared" si="36"/>
        <v>Multi Year</v>
      </c>
      <c r="K249" s="189" t="s">
        <v>237</v>
      </c>
      <c r="L249" s="200"/>
      <c r="M249" s="183" t="s">
        <v>546</v>
      </c>
      <c r="N249" s="195"/>
      <c r="O249" s="195"/>
      <c r="P249" s="195"/>
      <c r="Q249" s="195"/>
      <c r="R249" s="74"/>
      <c r="S249" s="50" t="str">
        <f t="shared" si="37"/>
        <v>Under $750,000</v>
      </c>
      <c r="T249" s="234"/>
      <c r="U249" s="234"/>
      <c r="V249" s="215">
        <v>75</v>
      </c>
      <c r="W249" s="204">
        <v>100</v>
      </c>
      <c r="X249" s="288"/>
      <c r="Y249" s="288"/>
      <c r="Z249" s="276">
        <f t="shared" si="34"/>
        <v>175</v>
      </c>
      <c r="AA249" s="332">
        <f t="shared" si="38"/>
        <v>175</v>
      </c>
      <c r="AB249" s="55">
        <f t="shared" si="43"/>
        <v>100</v>
      </c>
      <c r="AC249" s="56" t="str">
        <f t="shared" si="39"/>
        <v>No</v>
      </c>
      <c r="AD249" s="56">
        <f t="shared" si="44"/>
        <v>6</v>
      </c>
      <c r="AE249" s="56"/>
      <c r="AF249" s="56">
        <f t="shared" si="40"/>
        <v>75</v>
      </c>
      <c r="AG249" s="57">
        <f t="shared" si="41"/>
        <v>6.2000175000000004</v>
      </c>
      <c r="AH249" s="56" t="str">
        <f t="shared" si="35"/>
        <v>Yes</v>
      </c>
      <c r="AI249" s="56"/>
      <c r="AJ249" s="56"/>
      <c r="AK249" s="56"/>
      <c r="AL249" s="56"/>
      <c r="AM249" s="56"/>
      <c r="AN249" s="56"/>
      <c r="AO249" s="56"/>
      <c r="AP249" s="56"/>
      <c r="AQ249" s="56"/>
      <c r="AR249" s="56"/>
      <c r="AS249" s="88"/>
      <c r="AT249" s="88"/>
    </row>
    <row r="250" spans="1:46" ht="18" customHeight="1">
      <c r="A250" s="173" t="s">
        <v>39</v>
      </c>
      <c r="B250" s="173" t="s">
        <v>53</v>
      </c>
      <c r="C250" s="108" t="s">
        <v>251</v>
      </c>
      <c r="D250" s="173"/>
      <c r="E250" s="173"/>
      <c r="F250" s="173" t="s">
        <v>145</v>
      </c>
      <c r="G250" s="189">
        <v>2025</v>
      </c>
      <c r="H250" s="189">
        <v>2025</v>
      </c>
      <c r="I250" s="189"/>
      <c r="J250" s="48" t="str">
        <f t="shared" si="36"/>
        <v>Multi Year</v>
      </c>
      <c r="K250" s="189" t="s">
        <v>237</v>
      </c>
      <c r="L250" s="200"/>
      <c r="M250" s="183" t="s">
        <v>547</v>
      </c>
      <c r="N250" s="195"/>
      <c r="O250" s="195"/>
      <c r="P250" s="195"/>
      <c r="Q250" s="195"/>
      <c r="R250" s="195"/>
      <c r="S250" s="50" t="str">
        <f t="shared" si="37"/>
        <v>Under $750,000</v>
      </c>
      <c r="T250" s="234"/>
      <c r="U250" s="234"/>
      <c r="V250" s="215">
        <v>100</v>
      </c>
      <c r="W250" s="204">
        <v>100</v>
      </c>
      <c r="X250" s="288"/>
      <c r="Y250" s="288"/>
      <c r="Z250" s="276">
        <f t="shared" si="34"/>
        <v>200</v>
      </c>
      <c r="AA250" s="332">
        <f t="shared" si="38"/>
        <v>200</v>
      </c>
      <c r="AB250" s="55">
        <f t="shared" si="43"/>
        <v>100</v>
      </c>
      <c r="AC250" s="56" t="str">
        <f t="shared" si="39"/>
        <v>No</v>
      </c>
      <c r="AD250" s="56">
        <f t="shared" si="44"/>
        <v>6</v>
      </c>
      <c r="AE250" s="56"/>
      <c r="AF250" s="56">
        <f t="shared" si="40"/>
        <v>100</v>
      </c>
      <c r="AG250" s="57">
        <f t="shared" si="41"/>
        <v>6.2000200000000003</v>
      </c>
      <c r="AH250" s="56" t="str">
        <f t="shared" si="35"/>
        <v>Yes</v>
      </c>
      <c r="AI250" s="56"/>
      <c r="AJ250" s="56"/>
      <c r="AK250" s="56"/>
      <c r="AL250" s="56"/>
      <c r="AM250" s="56"/>
      <c r="AN250" s="56"/>
      <c r="AO250" s="56"/>
      <c r="AP250" s="56"/>
      <c r="AQ250" s="56"/>
      <c r="AR250" s="56"/>
      <c r="AS250" s="88"/>
      <c r="AT250" s="88"/>
    </row>
    <row r="251" spans="1:46" ht="18" hidden="1" customHeight="1">
      <c r="A251" s="173" t="s">
        <v>39</v>
      </c>
      <c r="B251" s="173" t="s">
        <v>53</v>
      </c>
      <c r="C251" s="108" t="s">
        <v>251</v>
      </c>
      <c r="D251" s="173"/>
      <c r="E251" s="173"/>
      <c r="F251" s="173" t="s">
        <v>145</v>
      </c>
      <c r="G251" s="189">
        <v>2025</v>
      </c>
      <c r="H251" s="189"/>
      <c r="I251" s="189">
        <v>2025</v>
      </c>
      <c r="J251" s="48" t="str">
        <f t="shared" si="36"/>
        <v>Single Year</v>
      </c>
      <c r="K251" s="189" t="s">
        <v>237</v>
      </c>
      <c r="L251" s="79"/>
      <c r="M251" s="190" t="s">
        <v>548</v>
      </c>
      <c r="N251" s="74"/>
      <c r="O251" s="74"/>
      <c r="P251" s="74"/>
      <c r="Q251" s="74"/>
      <c r="R251" s="195"/>
      <c r="S251" s="50" t="str">
        <f t="shared" si="37"/>
        <v>Under $750,000</v>
      </c>
      <c r="T251" s="239"/>
      <c r="U251" s="80"/>
      <c r="V251" s="215">
        <v>321.3</v>
      </c>
      <c r="W251" s="101"/>
      <c r="X251" s="81"/>
      <c r="Y251" s="81"/>
      <c r="Z251" s="213">
        <f t="shared" si="34"/>
        <v>321.3</v>
      </c>
      <c r="AA251" s="54">
        <f t="shared" si="38"/>
        <v>321.3</v>
      </c>
      <c r="AB251" s="55">
        <f t="shared" si="43"/>
        <v>0</v>
      </c>
      <c r="AC251" s="56" t="str">
        <f t="shared" si="39"/>
        <v>No</v>
      </c>
      <c r="AD251" s="56">
        <f t="shared" si="44"/>
        <v>6</v>
      </c>
      <c r="AE251" s="56"/>
      <c r="AF251" s="56">
        <f t="shared" si="40"/>
        <v>321.3</v>
      </c>
      <c r="AG251" s="57">
        <f t="shared" si="41"/>
        <v>6.1000321299999998</v>
      </c>
      <c r="AH251" s="56" t="str">
        <f t="shared" si="35"/>
        <v>Yes</v>
      </c>
      <c r="AI251" s="56"/>
      <c r="AJ251" s="56"/>
      <c r="AK251" s="56"/>
      <c r="AL251" s="56"/>
      <c r="AM251" s="56"/>
      <c r="AN251" s="56"/>
      <c r="AO251" s="56"/>
      <c r="AP251" s="56"/>
      <c r="AQ251" s="56"/>
      <c r="AR251" s="56"/>
      <c r="AS251" s="88"/>
      <c r="AT251" s="88" t="s">
        <v>468</v>
      </c>
    </row>
    <row r="252" spans="1:46" ht="18" hidden="1" customHeight="1">
      <c r="A252" s="173" t="s">
        <v>39</v>
      </c>
      <c r="B252" s="173" t="s">
        <v>100</v>
      </c>
      <c r="C252" s="108" t="s">
        <v>258</v>
      </c>
      <c r="D252" s="173" t="s">
        <v>261</v>
      </c>
      <c r="E252" s="173"/>
      <c r="F252" s="173" t="s">
        <v>145</v>
      </c>
      <c r="G252" s="189">
        <v>2025</v>
      </c>
      <c r="H252" s="189"/>
      <c r="I252" s="189">
        <v>2025</v>
      </c>
      <c r="J252" s="48" t="str">
        <f t="shared" si="36"/>
        <v>Single Year</v>
      </c>
      <c r="K252" s="189" t="s">
        <v>237</v>
      </c>
      <c r="L252" s="200"/>
      <c r="M252" s="190" t="s">
        <v>549</v>
      </c>
      <c r="N252" s="195"/>
      <c r="O252" s="195"/>
      <c r="P252" s="195"/>
      <c r="Q252" s="195"/>
      <c r="R252" s="195"/>
      <c r="S252" s="50" t="str">
        <f t="shared" si="37"/>
        <v>Under $750,000</v>
      </c>
      <c r="T252" s="234"/>
      <c r="U252" s="234"/>
      <c r="V252" s="191">
        <v>600</v>
      </c>
      <c r="W252" s="204"/>
      <c r="X252" s="194"/>
      <c r="Y252" s="194"/>
      <c r="Z252" s="53">
        <f t="shared" si="34"/>
        <v>600</v>
      </c>
      <c r="AA252" s="54">
        <f t="shared" si="38"/>
        <v>600</v>
      </c>
      <c r="AB252" s="55">
        <f t="shared" si="43"/>
        <v>0</v>
      </c>
      <c r="AC252" s="56" t="str">
        <f t="shared" si="39"/>
        <v>No</v>
      </c>
      <c r="AD252" s="56">
        <f t="shared" si="44"/>
        <v>6</v>
      </c>
      <c r="AE252" s="56"/>
      <c r="AF252" s="56">
        <f t="shared" si="40"/>
        <v>600</v>
      </c>
      <c r="AG252" s="57">
        <f t="shared" si="41"/>
        <v>6.10006</v>
      </c>
      <c r="AH252" s="56" t="str">
        <f t="shared" si="35"/>
        <v>Yes</v>
      </c>
      <c r="AI252" s="56"/>
      <c r="AJ252" s="56"/>
      <c r="AK252" s="56"/>
      <c r="AL252" s="56"/>
      <c r="AM252" s="56"/>
      <c r="AN252" s="56"/>
      <c r="AO252" s="56"/>
      <c r="AP252" s="56"/>
      <c r="AQ252" s="56"/>
      <c r="AR252" s="56"/>
      <c r="AS252" s="88"/>
      <c r="AT252" s="88"/>
    </row>
    <row r="253" spans="1:46" ht="18" customHeight="1">
      <c r="A253" s="173" t="s">
        <v>39</v>
      </c>
      <c r="B253" s="173" t="s">
        <v>100</v>
      </c>
      <c r="C253" s="108" t="s">
        <v>258</v>
      </c>
      <c r="D253" s="173" t="s">
        <v>261</v>
      </c>
      <c r="E253" s="173"/>
      <c r="F253" s="173" t="s">
        <v>145</v>
      </c>
      <c r="G253" s="189">
        <v>2025</v>
      </c>
      <c r="H253" s="189">
        <v>2025</v>
      </c>
      <c r="I253" s="189"/>
      <c r="J253" s="48" t="str">
        <f t="shared" si="36"/>
        <v>Multi Year</v>
      </c>
      <c r="K253" s="189" t="s">
        <v>237</v>
      </c>
      <c r="L253" s="200"/>
      <c r="M253" s="183" t="s">
        <v>550</v>
      </c>
      <c r="N253" s="195"/>
      <c r="O253" s="195"/>
      <c r="P253" s="195"/>
      <c r="Q253" s="195"/>
      <c r="R253" s="195"/>
      <c r="S253" s="50" t="str">
        <f t="shared" si="37"/>
        <v>$1 Million to $5 Million</v>
      </c>
      <c r="T253" s="234"/>
      <c r="U253" s="234"/>
      <c r="V253" s="215">
        <v>2000</v>
      </c>
      <c r="W253" s="204">
        <v>2000</v>
      </c>
      <c r="X253" s="288"/>
      <c r="Y253" s="288"/>
      <c r="Z253" s="276">
        <f t="shared" si="34"/>
        <v>4000</v>
      </c>
      <c r="AA253" s="332">
        <f t="shared" si="38"/>
        <v>4000</v>
      </c>
      <c r="AB253" s="55">
        <f t="shared" si="43"/>
        <v>2000</v>
      </c>
      <c r="AC253" s="56" t="str">
        <f t="shared" si="39"/>
        <v>Yes</v>
      </c>
      <c r="AD253" s="56">
        <f t="shared" si="44"/>
        <v>6</v>
      </c>
      <c r="AE253" s="56"/>
      <c r="AF253" s="56">
        <f t="shared" si="40"/>
        <v>2000</v>
      </c>
      <c r="AG253" s="57">
        <f t="shared" si="41"/>
        <v>6.2004000000000001</v>
      </c>
      <c r="AH253" s="56" t="str">
        <f t="shared" si="35"/>
        <v>Yes</v>
      </c>
      <c r="AI253" s="56"/>
      <c r="AJ253" s="56"/>
      <c r="AK253" s="56"/>
      <c r="AL253" s="56"/>
      <c r="AM253" s="56"/>
      <c r="AN253" s="56"/>
      <c r="AO253" s="56"/>
      <c r="AP253" s="56"/>
      <c r="AQ253" s="56"/>
      <c r="AR253" s="56"/>
      <c r="AS253" s="88"/>
      <c r="AT253" s="88"/>
    </row>
    <row r="254" spans="1:46" ht="18" hidden="1" customHeight="1">
      <c r="A254" s="173" t="s">
        <v>39</v>
      </c>
      <c r="B254" s="173" t="s">
        <v>40</v>
      </c>
      <c r="C254" s="108" t="s">
        <v>258</v>
      </c>
      <c r="D254" s="173" t="s">
        <v>261</v>
      </c>
      <c r="E254" s="173"/>
      <c r="F254" s="173" t="s">
        <v>145</v>
      </c>
      <c r="G254" s="189">
        <v>2025</v>
      </c>
      <c r="H254" s="189"/>
      <c r="I254" s="189">
        <v>2025</v>
      </c>
      <c r="J254" s="48" t="str">
        <f t="shared" si="36"/>
        <v>Single Year</v>
      </c>
      <c r="K254" s="189" t="s">
        <v>237</v>
      </c>
      <c r="L254" s="200"/>
      <c r="M254" s="190" t="s">
        <v>551</v>
      </c>
      <c r="N254" s="195"/>
      <c r="O254" s="195"/>
      <c r="P254" s="195"/>
      <c r="Q254" s="195"/>
      <c r="R254" s="74"/>
      <c r="S254" s="50" t="str">
        <f t="shared" si="37"/>
        <v>Under $750,000</v>
      </c>
      <c r="T254" s="234"/>
      <c r="U254" s="234"/>
      <c r="V254" s="220">
        <v>67.3</v>
      </c>
      <c r="W254" s="204"/>
      <c r="X254" s="194"/>
      <c r="Y254" s="194"/>
      <c r="Z254" s="53">
        <f t="shared" si="34"/>
        <v>67.3</v>
      </c>
      <c r="AA254" s="54">
        <f t="shared" si="38"/>
        <v>67.3</v>
      </c>
      <c r="AB254" s="55">
        <f t="shared" si="43"/>
        <v>0</v>
      </c>
      <c r="AC254" s="56" t="str">
        <f t="shared" si="39"/>
        <v>No</v>
      </c>
      <c r="AD254" s="56">
        <f t="shared" si="44"/>
        <v>6</v>
      </c>
      <c r="AE254" s="56"/>
      <c r="AF254" s="56">
        <f t="shared" si="40"/>
        <v>67.3</v>
      </c>
      <c r="AG254" s="57">
        <f t="shared" si="41"/>
        <v>6.1000067299999996</v>
      </c>
      <c r="AH254" s="56" t="str">
        <f t="shared" si="35"/>
        <v>Yes</v>
      </c>
      <c r="AI254" s="56"/>
      <c r="AJ254" s="56"/>
      <c r="AK254" s="56"/>
      <c r="AL254" s="56"/>
      <c r="AM254" s="56"/>
      <c r="AN254" s="56"/>
      <c r="AO254" s="56"/>
      <c r="AP254" s="56"/>
      <c r="AQ254" s="56"/>
      <c r="AR254" s="56"/>
      <c r="AS254" s="87"/>
      <c r="AT254" s="87"/>
    </row>
    <row r="255" spans="1:46" ht="18" hidden="1" customHeight="1">
      <c r="A255" s="173" t="s">
        <v>39</v>
      </c>
      <c r="B255" s="173" t="s">
        <v>40</v>
      </c>
      <c r="C255" s="173" t="s">
        <v>258</v>
      </c>
      <c r="D255" s="173" t="s">
        <v>261</v>
      </c>
      <c r="E255" s="173"/>
      <c r="F255" s="173" t="s">
        <v>151</v>
      </c>
      <c r="G255" s="189">
        <v>2025</v>
      </c>
      <c r="H255" s="189"/>
      <c r="I255" s="189">
        <v>2025</v>
      </c>
      <c r="J255" s="48" t="str">
        <f t="shared" si="36"/>
        <v>Single Year</v>
      </c>
      <c r="K255" s="189" t="s">
        <v>237</v>
      </c>
      <c r="L255" s="200"/>
      <c r="M255" s="190" t="s">
        <v>552</v>
      </c>
      <c r="N255" s="195"/>
      <c r="O255" s="195"/>
      <c r="P255" s="195"/>
      <c r="Q255" s="195"/>
      <c r="R255" s="74"/>
      <c r="S255" s="50" t="str">
        <f t="shared" si="37"/>
        <v>Under $750,000</v>
      </c>
      <c r="T255" s="234"/>
      <c r="U255" s="234"/>
      <c r="V255" s="191">
        <v>208</v>
      </c>
      <c r="W255" s="204"/>
      <c r="X255" s="194"/>
      <c r="Y255" s="194"/>
      <c r="Z255" s="53">
        <f t="shared" si="34"/>
        <v>208</v>
      </c>
      <c r="AA255" s="54">
        <f t="shared" si="38"/>
        <v>208</v>
      </c>
      <c r="AB255" s="55">
        <f t="shared" si="43"/>
        <v>0</v>
      </c>
      <c r="AC255" s="56" t="str">
        <f t="shared" si="39"/>
        <v>No</v>
      </c>
      <c r="AD255" s="56">
        <f t="shared" si="44"/>
        <v>6</v>
      </c>
      <c r="AE255" s="56"/>
      <c r="AF255" s="56">
        <f t="shared" si="40"/>
        <v>208</v>
      </c>
      <c r="AG255" s="57">
        <f t="shared" si="41"/>
        <v>6.1000208000000002</v>
      </c>
      <c r="AH255" s="56" t="str">
        <f t="shared" si="35"/>
        <v>Yes</v>
      </c>
      <c r="AI255" s="56"/>
      <c r="AJ255" s="56"/>
      <c r="AK255" s="56"/>
      <c r="AL255" s="56"/>
      <c r="AM255" s="56"/>
      <c r="AN255" s="56"/>
      <c r="AO255" s="56"/>
      <c r="AP255" s="56"/>
      <c r="AQ255" s="56"/>
      <c r="AR255" s="56"/>
      <c r="AS255" s="88"/>
      <c r="AT255" s="88"/>
    </row>
    <row r="256" spans="1:46" s="240" customFormat="1" ht="18" hidden="1" customHeight="1">
      <c r="A256" s="173" t="s">
        <v>39</v>
      </c>
      <c r="B256" s="173" t="s">
        <v>40</v>
      </c>
      <c r="C256" s="173" t="s">
        <v>251</v>
      </c>
      <c r="D256" s="173"/>
      <c r="E256" s="173"/>
      <c r="F256" s="173" t="s">
        <v>145</v>
      </c>
      <c r="G256" s="189">
        <v>2025</v>
      </c>
      <c r="H256" s="189"/>
      <c r="I256" s="189">
        <v>2025</v>
      </c>
      <c r="J256" s="48" t="str">
        <f t="shared" si="36"/>
        <v>Single Year</v>
      </c>
      <c r="K256" s="189" t="s">
        <v>237</v>
      </c>
      <c r="L256" s="79"/>
      <c r="M256" s="190" t="s">
        <v>553</v>
      </c>
      <c r="N256" s="74"/>
      <c r="O256" s="74"/>
      <c r="P256" s="74"/>
      <c r="Q256" s="74"/>
      <c r="R256" s="195"/>
      <c r="S256" s="50" t="str">
        <f t="shared" si="37"/>
        <v>Under $750,000</v>
      </c>
      <c r="T256" s="212"/>
      <c r="U256" s="80"/>
      <c r="V256" s="191">
        <v>37</v>
      </c>
      <c r="W256" s="112"/>
      <c r="X256" s="81"/>
      <c r="Y256" s="81"/>
      <c r="Z256" s="53">
        <f t="shared" si="34"/>
        <v>37</v>
      </c>
      <c r="AA256" s="54">
        <f t="shared" si="38"/>
        <v>37</v>
      </c>
      <c r="AB256" s="102"/>
      <c r="AC256" s="56" t="str">
        <f t="shared" si="39"/>
        <v>No</v>
      </c>
      <c r="AD256" s="56">
        <f t="shared" si="44"/>
        <v>6</v>
      </c>
      <c r="AE256" s="56"/>
      <c r="AF256" s="56">
        <f t="shared" si="40"/>
        <v>37</v>
      </c>
      <c r="AG256" s="57">
        <f t="shared" si="41"/>
        <v>6.1000037000000003</v>
      </c>
      <c r="AH256" s="56" t="str">
        <f t="shared" si="35"/>
        <v>Yes</v>
      </c>
      <c r="AI256" s="56"/>
      <c r="AJ256" s="56"/>
      <c r="AK256" s="56"/>
      <c r="AL256" s="56"/>
      <c r="AM256" s="56"/>
      <c r="AN256" s="56"/>
      <c r="AO256" s="56"/>
      <c r="AP256" s="56"/>
      <c r="AQ256" s="56"/>
      <c r="AR256" s="56"/>
      <c r="AS256" s="88"/>
      <c r="AT256" s="88"/>
    </row>
    <row r="257" spans="1:46" ht="18" customHeight="1">
      <c r="A257" s="173" t="s">
        <v>39</v>
      </c>
      <c r="B257" s="173" t="s">
        <v>40</v>
      </c>
      <c r="C257" s="173" t="s">
        <v>251</v>
      </c>
      <c r="D257" s="173"/>
      <c r="E257" s="173"/>
      <c r="F257" s="173" t="s">
        <v>145</v>
      </c>
      <c r="G257" s="189">
        <v>2025</v>
      </c>
      <c r="H257" s="189">
        <v>2025</v>
      </c>
      <c r="I257" s="189"/>
      <c r="J257" s="48" t="str">
        <f t="shared" si="36"/>
        <v>Multi Year</v>
      </c>
      <c r="K257" s="189" t="s">
        <v>237</v>
      </c>
      <c r="L257" s="79"/>
      <c r="M257" s="183" t="s">
        <v>554</v>
      </c>
      <c r="N257" s="74"/>
      <c r="O257" s="74"/>
      <c r="P257" s="74"/>
      <c r="Q257" s="74"/>
      <c r="R257" s="64"/>
      <c r="S257" s="50" t="str">
        <f t="shared" si="37"/>
        <v>$750,000 to $1 Million</v>
      </c>
      <c r="T257" s="212"/>
      <c r="U257" s="80"/>
      <c r="V257" s="191">
        <v>428</v>
      </c>
      <c r="W257" s="112">
        <v>346.5</v>
      </c>
      <c r="X257" s="81"/>
      <c r="Y257" s="81"/>
      <c r="Z257" s="276">
        <f t="shared" si="34"/>
        <v>774.5</v>
      </c>
      <c r="AA257" s="332">
        <f t="shared" si="38"/>
        <v>774.5</v>
      </c>
      <c r="AB257" s="102"/>
      <c r="AC257" s="56" t="str">
        <f t="shared" si="39"/>
        <v>Yes</v>
      </c>
      <c r="AD257" s="56">
        <f t="shared" si="44"/>
        <v>6</v>
      </c>
      <c r="AE257" s="56"/>
      <c r="AF257" s="56">
        <f t="shared" si="40"/>
        <v>428</v>
      </c>
      <c r="AG257" s="57">
        <f t="shared" si="41"/>
        <v>6.2000774500000002</v>
      </c>
      <c r="AH257" s="56" t="str">
        <f t="shared" si="35"/>
        <v>Yes</v>
      </c>
      <c r="AI257" s="56"/>
      <c r="AJ257" s="56"/>
      <c r="AK257" s="56"/>
      <c r="AL257" s="56"/>
      <c r="AM257" s="56"/>
      <c r="AN257" s="56"/>
      <c r="AO257" s="56"/>
      <c r="AP257" s="56"/>
      <c r="AQ257" s="56"/>
      <c r="AR257" s="56"/>
      <c r="AS257" s="87"/>
      <c r="AT257" s="87" t="s">
        <v>555</v>
      </c>
    </row>
    <row r="258" spans="1:46" ht="18" hidden="1" customHeight="1">
      <c r="A258" s="173" t="s">
        <v>122</v>
      </c>
      <c r="B258" s="173"/>
      <c r="C258" s="108" t="s">
        <v>258</v>
      </c>
      <c r="D258" s="173" t="s">
        <v>261</v>
      </c>
      <c r="E258" s="173"/>
      <c r="F258" s="173" t="s">
        <v>403</v>
      </c>
      <c r="G258" s="189">
        <v>2025</v>
      </c>
      <c r="H258" s="189"/>
      <c r="I258" s="189">
        <v>2025</v>
      </c>
      <c r="J258" s="48" t="str">
        <f t="shared" si="36"/>
        <v>Single Year</v>
      </c>
      <c r="K258" s="189" t="s">
        <v>237</v>
      </c>
      <c r="L258" s="200"/>
      <c r="M258" s="190" t="s">
        <v>556</v>
      </c>
      <c r="N258" s="195"/>
      <c r="O258" s="195"/>
      <c r="P258" s="195"/>
      <c r="Q258" s="195"/>
      <c r="R258" s="195"/>
      <c r="S258" s="50" t="str">
        <f t="shared" si="37"/>
        <v>$1 Million to $5 Million</v>
      </c>
      <c r="T258" s="234"/>
      <c r="U258" s="234"/>
      <c r="V258" s="220">
        <v>1000</v>
      </c>
      <c r="W258" s="204"/>
      <c r="X258" s="194"/>
      <c r="Y258" s="194"/>
      <c r="Z258" s="53">
        <f t="shared" si="34"/>
        <v>1000</v>
      </c>
      <c r="AA258" s="54">
        <f t="shared" si="38"/>
        <v>1000</v>
      </c>
      <c r="AB258" s="55">
        <f>SUM(W258:Y258)</f>
        <v>0</v>
      </c>
      <c r="AC258" s="56" t="str">
        <f t="shared" si="39"/>
        <v>Yes</v>
      </c>
      <c r="AD258" s="56">
        <f t="shared" si="44"/>
        <v>6</v>
      </c>
      <c r="AE258" s="56"/>
      <c r="AF258" s="56">
        <f t="shared" si="40"/>
        <v>1000</v>
      </c>
      <c r="AG258" s="57">
        <f t="shared" si="41"/>
        <v>6.1001000000000003</v>
      </c>
      <c r="AH258" s="56" t="str">
        <f t="shared" si="35"/>
        <v>Yes</v>
      </c>
      <c r="AI258" s="56"/>
      <c r="AJ258" s="56"/>
      <c r="AK258" s="56"/>
      <c r="AL258" s="56"/>
      <c r="AM258" s="56"/>
      <c r="AN258" s="56"/>
      <c r="AO258" s="56"/>
      <c r="AP258" s="56"/>
      <c r="AQ258" s="56"/>
      <c r="AR258" s="56"/>
      <c r="AS258" s="87"/>
      <c r="AT258" s="87"/>
    </row>
    <row r="259" spans="1:46" ht="18" customHeight="1">
      <c r="A259" s="48" t="s">
        <v>10</v>
      </c>
      <c r="B259" s="48" t="s">
        <v>17</v>
      </c>
      <c r="C259" s="95" t="s">
        <v>249</v>
      </c>
      <c r="D259" s="48"/>
      <c r="E259" s="48"/>
      <c r="F259" s="48" t="s">
        <v>136</v>
      </c>
      <c r="G259" s="49">
        <v>2026</v>
      </c>
      <c r="H259" s="49">
        <v>2026</v>
      </c>
      <c r="I259" s="49"/>
      <c r="J259" s="48" t="str">
        <f t="shared" si="36"/>
        <v>Multi Year</v>
      </c>
      <c r="K259" s="49" t="s">
        <v>240</v>
      </c>
      <c r="L259" s="69"/>
      <c r="M259" s="183" t="s">
        <v>557</v>
      </c>
      <c r="N259" s="64"/>
      <c r="O259" s="64"/>
      <c r="P259" s="64"/>
      <c r="Q259" s="64"/>
      <c r="R259" s="172"/>
      <c r="S259" s="50" t="str">
        <f t="shared" si="37"/>
        <v>Over $5 Million</v>
      </c>
      <c r="T259" s="399"/>
      <c r="U259" s="68"/>
      <c r="V259" s="71"/>
      <c r="W259" s="204">
        <v>1900</v>
      </c>
      <c r="X259" s="275">
        <v>8200</v>
      </c>
      <c r="Y259" s="275">
        <v>10000</v>
      </c>
      <c r="Z259" s="276">
        <f t="shared" si="34"/>
        <v>20100</v>
      </c>
      <c r="AA259" s="332">
        <f t="shared" si="38"/>
        <v>20100</v>
      </c>
      <c r="AB259" s="55">
        <f t="shared" ref="AB259:AB266" si="45">SUM(X259:Y259)</f>
        <v>18200</v>
      </c>
      <c r="AC259" s="56" t="str">
        <f t="shared" si="39"/>
        <v>Yes</v>
      </c>
      <c r="AD259" s="56">
        <f t="shared" si="44"/>
        <v>5</v>
      </c>
      <c r="AE259" s="56"/>
      <c r="AF259" s="56">
        <f t="shared" si="40"/>
        <v>1900</v>
      </c>
      <c r="AG259" s="57">
        <f t="shared" si="41"/>
        <v>5.3020100000000001</v>
      </c>
      <c r="AH259" s="56" t="str">
        <f t="shared" si="35"/>
        <v>Yes</v>
      </c>
      <c r="AI259" s="56"/>
      <c r="AJ259" s="56"/>
      <c r="AK259" s="56"/>
      <c r="AL259" s="56"/>
      <c r="AM259" s="56"/>
      <c r="AN259" s="56"/>
      <c r="AO259" s="56"/>
      <c r="AP259" s="56"/>
      <c r="AQ259" s="56"/>
      <c r="AR259" s="56"/>
      <c r="AS259" s="87"/>
      <c r="AT259" s="87"/>
    </row>
    <row r="260" spans="1:46" ht="18" hidden="1" customHeight="1">
      <c r="A260" s="108" t="s">
        <v>10</v>
      </c>
      <c r="B260" s="108" t="s">
        <v>17</v>
      </c>
      <c r="C260" s="108" t="s">
        <v>258</v>
      </c>
      <c r="D260" s="173" t="s">
        <v>296</v>
      </c>
      <c r="E260" s="108"/>
      <c r="F260" s="108" t="s">
        <v>136</v>
      </c>
      <c r="G260" s="109">
        <v>2026</v>
      </c>
      <c r="H260" s="109"/>
      <c r="I260" s="109">
        <v>2026</v>
      </c>
      <c r="J260" s="48" t="str">
        <f t="shared" si="36"/>
        <v>Single Year</v>
      </c>
      <c r="K260" s="109" t="s">
        <v>237</v>
      </c>
      <c r="L260" s="109"/>
      <c r="M260" s="190" t="s">
        <v>558</v>
      </c>
      <c r="N260" s="172"/>
      <c r="O260" s="172"/>
      <c r="P260" s="172"/>
      <c r="Q260" s="172"/>
      <c r="R260" s="64"/>
      <c r="S260" s="50" t="str">
        <f t="shared" si="37"/>
        <v>$750,000 to $1 Million</v>
      </c>
      <c r="T260" s="204"/>
      <c r="U260" s="204"/>
      <c r="V260" s="204"/>
      <c r="W260" s="115">
        <v>750</v>
      </c>
      <c r="X260" s="116"/>
      <c r="Y260" s="116"/>
      <c r="Z260" s="53">
        <f t="shared" si="34"/>
        <v>750</v>
      </c>
      <c r="AA260" s="54">
        <f t="shared" si="38"/>
        <v>750</v>
      </c>
      <c r="AB260" s="55">
        <f t="shared" si="45"/>
        <v>0</v>
      </c>
      <c r="AC260" s="56" t="str">
        <f t="shared" si="39"/>
        <v>Yes</v>
      </c>
      <c r="AD260" s="56">
        <f t="shared" si="44"/>
        <v>5</v>
      </c>
      <c r="AE260" s="56"/>
      <c r="AF260" s="56">
        <f t="shared" si="40"/>
        <v>750</v>
      </c>
      <c r="AG260" s="57">
        <f t="shared" si="41"/>
        <v>5.1000750000000004</v>
      </c>
      <c r="AH260" s="56" t="str">
        <f t="shared" si="35"/>
        <v>Yes</v>
      </c>
      <c r="AI260" s="56"/>
      <c r="AJ260" s="56"/>
      <c r="AK260" s="56"/>
      <c r="AL260" s="56"/>
      <c r="AM260" s="56"/>
      <c r="AN260" s="56"/>
      <c r="AO260" s="56"/>
      <c r="AP260" s="56"/>
      <c r="AQ260" s="56"/>
      <c r="AR260" s="56"/>
      <c r="AS260" s="87"/>
      <c r="AT260" s="87"/>
    </row>
    <row r="261" spans="1:46" ht="18" hidden="1" customHeight="1">
      <c r="A261" s="173" t="s">
        <v>10</v>
      </c>
      <c r="B261" s="173" t="s">
        <v>17</v>
      </c>
      <c r="C261" s="108" t="s">
        <v>258</v>
      </c>
      <c r="D261" s="173" t="s">
        <v>296</v>
      </c>
      <c r="E261" s="173"/>
      <c r="F261" s="173" t="s">
        <v>136</v>
      </c>
      <c r="G261" s="189">
        <v>2026</v>
      </c>
      <c r="H261" s="189"/>
      <c r="I261" s="189">
        <v>2026</v>
      </c>
      <c r="J261" s="48" t="str">
        <f t="shared" si="36"/>
        <v>Single Year</v>
      </c>
      <c r="K261" s="189" t="s">
        <v>237</v>
      </c>
      <c r="L261" s="189"/>
      <c r="M261" s="190" t="s">
        <v>559</v>
      </c>
      <c r="N261" s="195"/>
      <c r="O261" s="195"/>
      <c r="P261" s="195"/>
      <c r="Q261" s="195"/>
      <c r="R261" s="64"/>
      <c r="S261" s="50" t="str">
        <f t="shared" si="37"/>
        <v>Under $750,000</v>
      </c>
      <c r="T261" s="192"/>
      <c r="U261" s="192"/>
      <c r="V261" s="192"/>
      <c r="W261" s="115">
        <v>325</v>
      </c>
      <c r="X261" s="194"/>
      <c r="Y261" s="194"/>
      <c r="Z261" s="53">
        <f t="shared" ref="Z261:Z275" si="46">SUM(U261:Y261)</f>
        <v>325</v>
      </c>
      <c r="AA261" s="54">
        <f t="shared" si="38"/>
        <v>325</v>
      </c>
      <c r="AB261" s="55">
        <f t="shared" si="45"/>
        <v>0</v>
      </c>
      <c r="AC261" s="56" t="str">
        <f t="shared" si="39"/>
        <v>No</v>
      </c>
      <c r="AD261" s="56">
        <f t="shared" si="44"/>
        <v>5</v>
      </c>
      <c r="AE261" s="56"/>
      <c r="AF261" s="56">
        <f t="shared" si="40"/>
        <v>325</v>
      </c>
      <c r="AG261" s="57">
        <f t="shared" si="41"/>
        <v>5.1000325000000002</v>
      </c>
      <c r="AH261" s="56" t="str">
        <f t="shared" ref="AH261:AH324" si="47">IF(SUM(U261:Y261)&lt;&gt;0,"Yes","No")</f>
        <v>Yes</v>
      </c>
      <c r="AI261" s="56"/>
      <c r="AJ261" s="56"/>
      <c r="AK261" s="56"/>
      <c r="AL261" s="56"/>
      <c r="AM261" s="56"/>
      <c r="AN261" s="56"/>
      <c r="AO261" s="56"/>
      <c r="AP261" s="56"/>
      <c r="AQ261" s="56"/>
      <c r="AR261" s="56"/>
      <c r="AS261" s="87"/>
      <c r="AT261" s="87" t="s">
        <v>468</v>
      </c>
    </row>
    <row r="262" spans="1:46" ht="18" hidden="1" customHeight="1">
      <c r="A262" s="48" t="s">
        <v>10</v>
      </c>
      <c r="B262" s="48" t="s">
        <v>17</v>
      </c>
      <c r="C262" s="95" t="s">
        <v>258</v>
      </c>
      <c r="D262" s="48" t="s">
        <v>296</v>
      </c>
      <c r="E262" s="48"/>
      <c r="F262" s="48" t="s">
        <v>136</v>
      </c>
      <c r="G262" s="49">
        <v>2026</v>
      </c>
      <c r="H262" s="49"/>
      <c r="I262" s="49">
        <v>2026</v>
      </c>
      <c r="J262" s="48" t="str">
        <f t="shared" ref="J262:J325" si="48">IF(COUNT(T262:Y262)&gt;1,"Multi Year","Single Year")</f>
        <v>Single Year</v>
      </c>
      <c r="K262" s="49" t="s">
        <v>237</v>
      </c>
      <c r="L262" s="63"/>
      <c r="M262" s="190" t="s">
        <v>560</v>
      </c>
      <c r="N262" s="64"/>
      <c r="O262" s="64"/>
      <c r="P262" s="64"/>
      <c r="Q262" s="64"/>
      <c r="R262" s="241"/>
      <c r="S262" s="50" t="str">
        <f t="shared" ref="S262:S325" si="49">IF(AA262&lt;750,"Under $750,000",(IF(AND(AA262&gt;=750,AA262&lt;1000),"$750,000 to $1 Million",(IF(AND(AA262&gt;=1000,AA262&lt;5000),"$1 Million to $5 Million",IF(AA262&gt;=5000,"Over $5 Million"))))))</f>
        <v>Under $750,000</v>
      </c>
      <c r="T262" s="242"/>
      <c r="U262" s="242"/>
      <c r="V262" s="72"/>
      <c r="W262" s="204">
        <v>350</v>
      </c>
      <c r="X262" s="52"/>
      <c r="Y262" s="52"/>
      <c r="Z262" s="53">
        <f t="shared" si="46"/>
        <v>350</v>
      </c>
      <c r="AA262" s="54">
        <f t="shared" ref="AA262:AA325" si="50">SUM(T262:Y262)</f>
        <v>350</v>
      </c>
      <c r="AB262" s="55">
        <f t="shared" si="45"/>
        <v>0</v>
      </c>
      <c r="AC262" s="56" t="str">
        <f t="shared" ref="AC262:AC325" si="51">IF(AA262&lt;750,"No","Yes")</f>
        <v>No</v>
      </c>
      <c r="AD262" s="56">
        <f t="shared" si="44"/>
        <v>5</v>
      </c>
      <c r="AE262" s="56"/>
      <c r="AF262" s="56">
        <f t="shared" ref="AF262:AF325" si="52">IF(T262&lt;&gt;"",T262,IF(U262&lt;&gt;"",U262,IF(V262&lt;&gt;"",V262,IF(W262&lt;&gt;"",W262,IF(X262&lt;&gt;"",X262,IF(Y262&lt;&gt;"",Y262,0))))))</f>
        <v>350</v>
      </c>
      <c r="AG262" s="57">
        <f t="shared" ref="AG262:AG325" si="53">VALUE(TEXT(AD262,"#")&amp;"."&amp;TEXT(COUNT(T262:Y262),"#")&amp;TEXT(AA262*10,"0000000"))</f>
        <v>5.1000350000000001</v>
      </c>
      <c r="AH262" s="56" t="str">
        <f t="shared" si="47"/>
        <v>Yes</v>
      </c>
      <c r="AI262" s="56"/>
      <c r="AJ262" s="56"/>
      <c r="AK262" s="56"/>
      <c r="AL262" s="56"/>
      <c r="AM262" s="56"/>
      <c r="AN262" s="56"/>
      <c r="AO262" s="56"/>
      <c r="AP262" s="56"/>
      <c r="AQ262" s="56"/>
      <c r="AR262" s="56"/>
      <c r="AS262" s="88"/>
      <c r="AT262" s="88"/>
    </row>
    <row r="263" spans="1:46" ht="18" hidden="1" customHeight="1">
      <c r="A263" s="48" t="s">
        <v>10</v>
      </c>
      <c r="B263" s="48" t="s">
        <v>17</v>
      </c>
      <c r="C263" s="48" t="s">
        <v>258</v>
      </c>
      <c r="D263" s="48" t="s">
        <v>259</v>
      </c>
      <c r="E263" s="48"/>
      <c r="F263" s="48" t="s">
        <v>136</v>
      </c>
      <c r="G263" s="49">
        <v>2026</v>
      </c>
      <c r="H263" s="49"/>
      <c r="I263" s="49">
        <v>2026</v>
      </c>
      <c r="J263" s="48" t="str">
        <f t="shared" si="48"/>
        <v>Single Year</v>
      </c>
      <c r="K263" s="49" t="s">
        <v>237</v>
      </c>
      <c r="L263" s="63"/>
      <c r="M263" s="183" t="s">
        <v>561</v>
      </c>
      <c r="N263" s="64"/>
      <c r="O263" s="64"/>
      <c r="P263" s="64"/>
      <c r="Q263" s="64"/>
      <c r="R263" s="188"/>
      <c r="S263" s="50" t="str">
        <f t="shared" si="49"/>
        <v>$1 Million to $5 Million</v>
      </c>
      <c r="T263" s="242"/>
      <c r="U263" s="242"/>
      <c r="V263" s="72"/>
      <c r="W263" s="204">
        <v>1425</v>
      </c>
      <c r="X263" s="52"/>
      <c r="Y263" s="52"/>
      <c r="Z263" s="53">
        <f t="shared" si="46"/>
        <v>1425</v>
      </c>
      <c r="AA263" s="54">
        <f t="shared" si="50"/>
        <v>1425</v>
      </c>
      <c r="AB263" s="55">
        <f t="shared" si="45"/>
        <v>0</v>
      </c>
      <c r="AC263" s="56" t="str">
        <f t="shared" si="51"/>
        <v>Yes</v>
      </c>
      <c r="AD263" s="56">
        <f t="shared" si="44"/>
        <v>5</v>
      </c>
      <c r="AE263" s="56"/>
      <c r="AF263" s="56">
        <f t="shared" si="52"/>
        <v>1425</v>
      </c>
      <c r="AG263" s="57">
        <f t="shared" si="53"/>
        <v>5.1001424999999996</v>
      </c>
      <c r="AH263" s="56" t="str">
        <f t="shared" si="47"/>
        <v>Yes</v>
      </c>
      <c r="AI263" s="56"/>
      <c r="AJ263" s="56"/>
      <c r="AK263" s="56"/>
      <c r="AL263" s="56"/>
      <c r="AM263" s="56"/>
      <c r="AN263" s="56"/>
      <c r="AO263" s="56"/>
      <c r="AP263" s="56"/>
      <c r="AQ263" s="56"/>
      <c r="AR263" s="56"/>
      <c r="AS263" s="90"/>
      <c r="AT263" s="90"/>
    </row>
    <row r="264" spans="1:46" ht="18" hidden="1" customHeight="1">
      <c r="A264" s="48" t="s">
        <v>10</v>
      </c>
      <c r="B264" s="48" t="s">
        <v>17</v>
      </c>
      <c r="C264" s="173" t="s">
        <v>258</v>
      </c>
      <c r="D264" s="173" t="s">
        <v>261</v>
      </c>
      <c r="E264" s="48"/>
      <c r="F264" s="48" t="s">
        <v>136</v>
      </c>
      <c r="G264" s="49">
        <v>2026</v>
      </c>
      <c r="H264" s="49"/>
      <c r="I264" s="49">
        <v>2026</v>
      </c>
      <c r="J264" s="48" t="str">
        <f t="shared" si="48"/>
        <v>Single Year</v>
      </c>
      <c r="K264" s="49" t="s">
        <v>237</v>
      </c>
      <c r="L264" s="243"/>
      <c r="M264" s="190" t="s">
        <v>562</v>
      </c>
      <c r="N264" s="241"/>
      <c r="O264" s="241"/>
      <c r="P264" s="241"/>
      <c r="Q264" s="241"/>
      <c r="R264" s="195"/>
      <c r="S264" s="50" t="str">
        <f t="shared" si="49"/>
        <v>$1 Million to $5 Million</v>
      </c>
      <c r="T264" s="59"/>
      <c r="U264" s="59"/>
      <c r="V264" s="59"/>
      <c r="W264" s="204">
        <v>1604</v>
      </c>
      <c r="X264" s="52"/>
      <c r="Y264" s="52"/>
      <c r="Z264" s="53">
        <f t="shared" si="46"/>
        <v>1604</v>
      </c>
      <c r="AA264" s="54">
        <f t="shared" si="50"/>
        <v>1604</v>
      </c>
      <c r="AB264" s="55">
        <f t="shared" si="45"/>
        <v>0</v>
      </c>
      <c r="AC264" s="56" t="str">
        <f t="shared" si="51"/>
        <v>Yes</v>
      </c>
      <c r="AD264" s="56">
        <f t="shared" si="44"/>
        <v>5</v>
      </c>
      <c r="AE264" s="56"/>
      <c r="AF264" s="56">
        <f t="shared" si="52"/>
        <v>1604</v>
      </c>
      <c r="AG264" s="57">
        <f t="shared" si="53"/>
        <v>5.1001604</v>
      </c>
      <c r="AH264" s="56" t="str">
        <f t="shared" si="47"/>
        <v>Yes</v>
      </c>
      <c r="AI264" s="56"/>
      <c r="AJ264" s="56"/>
      <c r="AK264" s="56"/>
      <c r="AL264" s="56"/>
      <c r="AM264" s="56"/>
      <c r="AN264" s="56"/>
      <c r="AO264" s="56"/>
      <c r="AP264" s="56"/>
      <c r="AQ264" s="56"/>
      <c r="AR264" s="56"/>
      <c r="AS264" s="88"/>
      <c r="AT264" s="88"/>
    </row>
    <row r="265" spans="1:46" ht="18" hidden="1" customHeight="1">
      <c r="A265" s="173" t="s">
        <v>10</v>
      </c>
      <c r="B265" s="173" t="s">
        <v>17</v>
      </c>
      <c r="C265" s="76" t="s">
        <v>258</v>
      </c>
      <c r="D265" s="76" t="s">
        <v>261</v>
      </c>
      <c r="E265" s="173"/>
      <c r="F265" s="173" t="s">
        <v>136</v>
      </c>
      <c r="G265" s="189">
        <v>2026</v>
      </c>
      <c r="H265" s="189"/>
      <c r="I265" s="189">
        <v>2026</v>
      </c>
      <c r="J265" s="48" t="str">
        <f t="shared" si="48"/>
        <v>Single Year</v>
      </c>
      <c r="K265" s="189" t="s">
        <v>237</v>
      </c>
      <c r="L265" s="189"/>
      <c r="M265" s="202" t="s">
        <v>563</v>
      </c>
      <c r="N265" s="74"/>
      <c r="O265" s="74"/>
      <c r="P265" s="74"/>
      <c r="Q265" s="74"/>
      <c r="R265" s="64"/>
      <c r="S265" s="50" t="str">
        <f t="shared" si="49"/>
        <v>Under $750,000</v>
      </c>
      <c r="T265" s="199"/>
      <c r="U265" s="199"/>
      <c r="V265" s="192"/>
      <c r="W265" s="204">
        <v>200</v>
      </c>
      <c r="X265" s="194"/>
      <c r="Y265" s="194"/>
      <c r="Z265" s="53">
        <f t="shared" si="46"/>
        <v>200</v>
      </c>
      <c r="AA265" s="54">
        <f t="shared" si="50"/>
        <v>200</v>
      </c>
      <c r="AB265" s="55">
        <f t="shared" si="45"/>
        <v>0</v>
      </c>
      <c r="AC265" s="56" t="str">
        <f t="shared" si="51"/>
        <v>No</v>
      </c>
      <c r="AD265" s="56">
        <f t="shared" si="44"/>
        <v>5</v>
      </c>
      <c r="AE265" s="56"/>
      <c r="AF265" s="56">
        <f t="shared" si="52"/>
        <v>200</v>
      </c>
      <c r="AG265" s="57">
        <f t="shared" si="53"/>
        <v>5.1000199999999998</v>
      </c>
      <c r="AH265" s="56" t="str">
        <f t="shared" si="47"/>
        <v>Yes</v>
      </c>
      <c r="AI265" s="56"/>
      <c r="AJ265" s="56"/>
      <c r="AK265" s="56"/>
      <c r="AL265" s="56"/>
      <c r="AM265" s="56"/>
      <c r="AN265" s="56"/>
      <c r="AO265" s="56"/>
      <c r="AP265" s="56"/>
      <c r="AQ265" s="56"/>
      <c r="AR265" s="56"/>
      <c r="AS265" s="161"/>
      <c r="AT265" s="161"/>
    </row>
    <row r="266" spans="1:46" ht="18" hidden="1" customHeight="1">
      <c r="A266" s="173" t="s">
        <v>10</v>
      </c>
      <c r="B266" s="173" t="s">
        <v>17</v>
      </c>
      <c r="C266" s="76" t="s">
        <v>258</v>
      </c>
      <c r="D266" s="76" t="s">
        <v>261</v>
      </c>
      <c r="E266" s="173"/>
      <c r="F266" s="173" t="s">
        <v>136</v>
      </c>
      <c r="G266" s="189">
        <v>2026</v>
      </c>
      <c r="H266" s="189"/>
      <c r="I266" s="189">
        <v>2026</v>
      </c>
      <c r="J266" s="48" t="str">
        <f t="shared" si="48"/>
        <v>Single Year</v>
      </c>
      <c r="K266" s="189" t="s">
        <v>237</v>
      </c>
      <c r="L266" s="189"/>
      <c r="M266" s="202" t="s">
        <v>564</v>
      </c>
      <c r="N266" s="74"/>
      <c r="O266" s="74"/>
      <c r="P266" s="74"/>
      <c r="Q266" s="74"/>
      <c r="R266" s="64"/>
      <c r="S266" s="50" t="str">
        <f t="shared" si="49"/>
        <v>Under $750,000</v>
      </c>
      <c r="T266" s="199"/>
      <c r="U266" s="199"/>
      <c r="V266" s="192"/>
      <c r="W266" s="204">
        <v>200</v>
      </c>
      <c r="X266" s="194"/>
      <c r="Y266" s="194"/>
      <c r="Z266" s="53">
        <f t="shared" si="46"/>
        <v>200</v>
      </c>
      <c r="AA266" s="54">
        <f t="shared" si="50"/>
        <v>200</v>
      </c>
      <c r="AB266" s="55">
        <f t="shared" si="45"/>
        <v>0</v>
      </c>
      <c r="AC266" s="56" t="str">
        <f t="shared" si="51"/>
        <v>No</v>
      </c>
      <c r="AD266" s="56">
        <f t="shared" si="44"/>
        <v>5</v>
      </c>
      <c r="AE266" s="56"/>
      <c r="AF266" s="56">
        <f t="shared" si="52"/>
        <v>200</v>
      </c>
      <c r="AG266" s="57">
        <f t="shared" si="53"/>
        <v>5.1000199999999998</v>
      </c>
      <c r="AH266" s="56" t="str">
        <f t="shared" si="47"/>
        <v>Yes</v>
      </c>
      <c r="AI266" s="56"/>
      <c r="AJ266" s="56"/>
      <c r="AK266" s="56"/>
      <c r="AL266" s="56"/>
      <c r="AM266" s="56"/>
      <c r="AN266" s="56"/>
      <c r="AO266" s="56"/>
      <c r="AP266" s="56"/>
      <c r="AQ266" s="56"/>
      <c r="AR266" s="56"/>
      <c r="AS266" s="161"/>
      <c r="AT266" s="161"/>
    </row>
    <row r="267" spans="1:46" ht="18" customHeight="1">
      <c r="A267" s="173" t="s">
        <v>10</v>
      </c>
      <c r="B267" s="173" t="s">
        <v>17</v>
      </c>
      <c r="C267" s="173" t="s">
        <v>251</v>
      </c>
      <c r="D267" s="173"/>
      <c r="E267" s="173"/>
      <c r="F267" s="173" t="s">
        <v>145</v>
      </c>
      <c r="G267" s="189">
        <v>2026</v>
      </c>
      <c r="H267" s="189">
        <v>2026</v>
      </c>
      <c r="I267" s="189"/>
      <c r="J267" s="48" t="str">
        <f t="shared" si="48"/>
        <v>Multi Year</v>
      </c>
      <c r="K267" s="189" t="s">
        <v>237</v>
      </c>
      <c r="L267" s="189"/>
      <c r="M267" s="183" t="s">
        <v>565</v>
      </c>
      <c r="N267" s="188"/>
      <c r="O267" s="188"/>
      <c r="P267" s="188"/>
      <c r="Q267" s="188"/>
      <c r="R267" s="64"/>
      <c r="S267" s="50" t="str">
        <f t="shared" si="49"/>
        <v>$750,000 to $1 Million</v>
      </c>
      <c r="T267" s="400"/>
      <c r="U267" s="192"/>
      <c r="V267" s="192"/>
      <c r="W267" s="115">
        <v>100</v>
      </c>
      <c r="X267" s="288">
        <v>861.1</v>
      </c>
      <c r="Y267" s="288"/>
      <c r="Z267" s="276">
        <f t="shared" si="46"/>
        <v>961.1</v>
      </c>
      <c r="AA267" s="332">
        <f t="shared" si="50"/>
        <v>961.1</v>
      </c>
      <c r="AB267" s="55">
        <f>SUM(W267:Y267)</f>
        <v>961.1</v>
      </c>
      <c r="AC267" s="56" t="str">
        <f t="shared" si="51"/>
        <v>Yes</v>
      </c>
      <c r="AD267" s="56">
        <f t="shared" si="44"/>
        <v>5</v>
      </c>
      <c r="AE267" s="56"/>
      <c r="AF267" s="56">
        <f t="shared" si="52"/>
        <v>100</v>
      </c>
      <c r="AG267" s="57">
        <f t="shared" si="53"/>
        <v>5.2000961099999996</v>
      </c>
      <c r="AH267" s="56" t="str">
        <f t="shared" si="47"/>
        <v>Yes</v>
      </c>
      <c r="AI267" s="56"/>
      <c r="AJ267" s="56"/>
      <c r="AK267" s="56"/>
      <c r="AL267" s="56"/>
      <c r="AM267" s="56"/>
      <c r="AN267" s="56"/>
      <c r="AO267" s="56"/>
      <c r="AP267" s="56"/>
      <c r="AQ267" s="56"/>
      <c r="AR267" s="56"/>
      <c r="AS267" s="87"/>
      <c r="AT267" s="87"/>
    </row>
    <row r="268" spans="1:46" ht="18" customHeight="1">
      <c r="A268" s="173" t="s">
        <v>10</v>
      </c>
      <c r="B268" s="173" t="s">
        <v>17</v>
      </c>
      <c r="C268" s="173" t="s">
        <v>251</v>
      </c>
      <c r="D268" s="173"/>
      <c r="E268" s="173"/>
      <c r="F268" s="173" t="s">
        <v>145</v>
      </c>
      <c r="G268" s="189">
        <v>2026</v>
      </c>
      <c r="H268" s="189">
        <v>2026</v>
      </c>
      <c r="I268" s="189"/>
      <c r="J268" s="48" t="str">
        <f t="shared" si="48"/>
        <v>Multi Year</v>
      </c>
      <c r="K268" s="189" t="s">
        <v>237</v>
      </c>
      <c r="L268" s="189"/>
      <c r="M268" s="183" t="s">
        <v>566</v>
      </c>
      <c r="N268" s="195"/>
      <c r="O268" s="195"/>
      <c r="P268" s="195"/>
      <c r="Q268" s="195"/>
      <c r="R268" s="55"/>
      <c r="S268" s="50" t="str">
        <f t="shared" si="49"/>
        <v>$750,000 to $1 Million</v>
      </c>
      <c r="T268" s="199"/>
      <c r="U268" s="199"/>
      <c r="V268" s="192"/>
      <c r="W268" s="204">
        <v>50</v>
      </c>
      <c r="X268" s="288">
        <v>750</v>
      </c>
      <c r="Y268" s="288"/>
      <c r="Z268" s="276">
        <f t="shared" si="46"/>
        <v>800</v>
      </c>
      <c r="AA268" s="332">
        <f t="shared" si="50"/>
        <v>800</v>
      </c>
      <c r="AB268" s="55">
        <f>SUM(W268:Y268)</f>
        <v>800</v>
      </c>
      <c r="AC268" s="56" t="str">
        <f t="shared" si="51"/>
        <v>Yes</v>
      </c>
      <c r="AD268" s="56">
        <f t="shared" si="44"/>
        <v>5</v>
      </c>
      <c r="AE268" s="56"/>
      <c r="AF268" s="56">
        <f t="shared" si="52"/>
        <v>50</v>
      </c>
      <c r="AG268" s="57">
        <f t="shared" si="53"/>
        <v>5.2000799999999998</v>
      </c>
      <c r="AH268" s="56" t="str">
        <f t="shared" si="47"/>
        <v>Yes</v>
      </c>
      <c r="AI268" s="56"/>
      <c r="AJ268" s="56"/>
      <c r="AK268" s="56"/>
      <c r="AL268" s="56"/>
      <c r="AM268" s="56"/>
      <c r="AN268" s="56"/>
      <c r="AO268" s="56"/>
      <c r="AP268" s="56"/>
      <c r="AQ268" s="56"/>
      <c r="AR268" s="56"/>
      <c r="AS268" s="161" t="s">
        <v>567</v>
      </c>
      <c r="AT268" s="161" t="s">
        <v>568</v>
      </c>
    </row>
    <row r="269" spans="1:46" ht="18" hidden="1" customHeight="1">
      <c r="A269" s="95" t="s">
        <v>10</v>
      </c>
      <c r="B269" s="95" t="s">
        <v>17</v>
      </c>
      <c r="C269" s="173" t="s">
        <v>251</v>
      </c>
      <c r="D269" s="95"/>
      <c r="E269" s="95"/>
      <c r="F269" s="95" t="s">
        <v>145</v>
      </c>
      <c r="G269" s="96">
        <v>2026</v>
      </c>
      <c r="H269" s="96"/>
      <c r="I269" s="96">
        <v>2026</v>
      </c>
      <c r="J269" s="48" t="str">
        <f t="shared" si="48"/>
        <v>Multi Year</v>
      </c>
      <c r="K269" s="96" t="s">
        <v>237</v>
      </c>
      <c r="L269" s="97"/>
      <c r="M269" s="190" t="s">
        <v>569</v>
      </c>
      <c r="N269" s="55"/>
      <c r="O269" s="55"/>
      <c r="P269" s="55"/>
      <c r="Q269" s="55"/>
      <c r="R269" s="64"/>
      <c r="S269" s="50" t="str">
        <f t="shared" si="49"/>
        <v>Under $750,000</v>
      </c>
      <c r="T269" s="244"/>
      <c r="U269" s="244"/>
      <c r="V269" s="244"/>
      <c r="W269" s="204">
        <v>50</v>
      </c>
      <c r="X269" s="54">
        <v>227.3</v>
      </c>
      <c r="Y269" s="54"/>
      <c r="Z269" s="53">
        <f t="shared" si="46"/>
        <v>277.3</v>
      </c>
      <c r="AA269" s="54">
        <f t="shared" si="50"/>
        <v>277.3</v>
      </c>
      <c r="AB269" s="55">
        <f t="shared" ref="AB269:AB274" si="54">SUM(X269:Y269)</f>
        <v>227.3</v>
      </c>
      <c r="AC269" s="56" t="str">
        <f t="shared" si="51"/>
        <v>No</v>
      </c>
      <c r="AD269" s="56">
        <f t="shared" si="44"/>
        <v>5</v>
      </c>
      <c r="AE269" s="56"/>
      <c r="AF269" s="56">
        <f t="shared" si="52"/>
        <v>50</v>
      </c>
      <c r="AG269" s="57">
        <f t="shared" si="53"/>
        <v>5.2000277300000004</v>
      </c>
      <c r="AH269" s="56" t="str">
        <f t="shared" si="47"/>
        <v>Yes</v>
      </c>
      <c r="AI269" s="56"/>
      <c r="AJ269" s="56"/>
      <c r="AK269" s="56"/>
      <c r="AL269" s="56"/>
      <c r="AM269" s="56"/>
      <c r="AN269" s="56"/>
      <c r="AO269" s="56"/>
      <c r="AP269" s="56"/>
      <c r="AQ269" s="56"/>
      <c r="AR269" s="56"/>
      <c r="AS269" s="161"/>
      <c r="AT269" s="161"/>
    </row>
    <row r="270" spans="1:46" ht="18" hidden="1" customHeight="1">
      <c r="A270" s="48" t="s">
        <v>10</v>
      </c>
      <c r="B270" s="48" t="s">
        <v>17</v>
      </c>
      <c r="C270" s="173" t="s">
        <v>251</v>
      </c>
      <c r="D270" s="48"/>
      <c r="E270" s="48"/>
      <c r="F270" s="48" t="s">
        <v>145</v>
      </c>
      <c r="G270" s="49">
        <v>2026</v>
      </c>
      <c r="H270" s="49"/>
      <c r="I270" s="49">
        <v>2026</v>
      </c>
      <c r="J270" s="48" t="str">
        <f t="shared" si="48"/>
        <v>Single Year</v>
      </c>
      <c r="K270" s="49" t="s">
        <v>237</v>
      </c>
      <c r="L270" s="63"/>
      <c r="M270" s="190" t="s">
        <v>570</v>
      </c>
      <c r="N270" s="64"/>
      <c r="O270" s="64"/>
      <c r="P270" s="64"/>
      <c r="Q270" s="64"/>
      <c r="R270" s="55"/>
      <c r="S270" s="50" t="str">
        <f t="shared" si="49"/>
        <v>Under $750,000</v>
      </c>
      <c r="T270" s="209"/>
      <c r="U270" s="209"/>
      <c r="V270" s="209"/>
      <c r="W270" s="204">
        <v>80</v>
      </c>
      <c r="X270" s="52"/>
      <c r="Y270" s="52"/>
      <c r="Z270" s="53">
        <f t="shared" si="46"/>
        <v>80</v>
      </c>
      <c r="AA270" s="54">
        <f t="shared" si="50"/>
        <v>80</v>
      </c>
      <c r="AB270" s="55">
        <f t="shared" si="54"/>
        <v>0</v>
      </c>
      <c r="AC270" s="56" t="str">
        <f t="shared" si="51"/>
        <v>No</v>
      </c>
      <c r="AD270" s="56">
        <f t="shared" si="44"/>
        <v>5</v>
      </c>
      <c r="AE270" s="56"/>
      <c r="AF270" s="56">
        <f t="shared" si="52"/>
        <v>80</v>
      </c>
      <c r="AG270" s="57">
        <f t="shared" si="53"/>
        <v>5.1000079999999999</v>
      </c>
      <c r="AH270" s="56" t="str">
        <f t="shared" si="47"/>
        <v>Yes</v>
      </c>
      <c r="AI270" s="56"/>
      <c r="AJ270" s="56"/>
      <c r="AK270" s="56"/>
      <c r="AL270" s="56"/>
      <c r="AM270" s="56"/>
      <c r="AN270" s="56"/>
      <c r="AO270" s="56"/>
      <c r="AP270" s="56"/>
      <c r="AQ270" s="56"/>
      <c r="AR270" s="56"/>
      <c r="AS270" s="161"/>
      <c r="AT270" s="161"/>
    </row>
    <row r="271" spans="1:46" ht="18" hidden="1" customHeight="1">
      <c r="A271" s="95" t="s">
        <v>10</v>
      </c>
      <c r="B271" s="95" t="s">
        <v>17</v>
      </c>
      <c r="C271" s="173" t="s">
        <v>251</v>
      </c>
      <c r="D271" s="95"/>
      <c r="E271" s="95"/>
      <c r="F271" s="245" t="s">
        <v>136</v>
      </c>
      <c r="G271" s="96">
        <v>2026</v>
      </c>
      <c r="H271" s="96"/>
      <c r="I271" s="96">
        <v>2026</v>
      </c>
      <c r="J271" s="48" t="str">
        <f t="shared" si="48"/>
        <v>Single Year</v>
      </c>
      <c r="K271" s="96" t="s">
        <v>237</v>
      </c>
      <c r="L271" s="97"/>
      <c r="M271" s="190" t="s">
        <v>571</v>
      </c>
      <c r="N271" s="55"/>
      <c r="O271" s="55"/>
      <c r="P271" s="55"/>
      <c r="Q271" s="55"/>
      <c r="R271" s="64"/>
      <c r="S271" s="50" t="str">
        <f t="shared" si="49"/>
        <v>$750,000 to $1 Million</v>
      </c>
      <c r="T271" s="244"/>
      <c r="U271" s="244"/>
      <c r="V271" s="244"/>
      <c r="W271" s="204">
        <v>800</v>
      </c>
      <c r="X271" s="54"/>
      <c r="Y271" s="54"/>
      <c r="Z271" s="53">
        <f t="shared" si="46"/>
        <v>800</v>
      </c>
      <c r="AA271" s="54">
        <f t="shared" si="50"/>
        <v>800</v>
      </c>
      <c r="AB271" s="55">
        <f t="shared" si="54"/>
        <v>0</v>
      </c>
      <c r="AC271" s="56" t="str">
        <f t="shared" si="51"/>
        <v>Yes</v>
      </c>
      <c r="AD271" s="56">
        <f t="shared" si="44"/>
        <v>5</v>
      </c>
      <c r="AE271" s="56"/>
      <c r="AF271" s="56">
        <f t="shared" si="52"/>
        <v>800</v>
      </c>
      <c r="AG271" s="57">
        <f t="shared" si="53"/>
        <v>5.1000800000000002</v>
      </c>
      <c r="AH271" s="56" t="str">
        <f t="shared" si="47"/>
        <v>Yes</v>
      </c>
      <c r="AI271" s="56"/>
      <c r="AJ271" s="56"/>
      <c r="AK271" s="56"/>
      <c r="AL271" s="56"/>
      <c r="AM271" s="56"/>
      <c r="AN271" s="56"/>
      <c r="AO271" s="56"/>
      <c r="AP271" s="56"/>
      <c r="AQ271" s="56"/>
      <c r="AR271" s="56"/>
      <c r="AS271" s="246"/>
      <c r="AT271" s="246"/>
    </row>
    <row r="272" spans="1:46" ht="18" customHeight="1">
      <c r="A272" s="48" t="s">
        <v>10</v>
      </c>
      <c r="B272" s="48" t="s">
        <v>17</v>
      </c>
      <c r="C272" s="173" t="s">
        <v>251</v>
      </c>
      <c r="D272" s="48"/>
      <c r="E272" s="48"/>
      <c r="F272" s="48" t="s">
        <v>151</v>
      </c>
      <c r="G272" s="49">
        <v>2026</v>
      </c>
      <c r="H272" s="49">
        <v>2026</v>
      </c>
      <c r="I272" s="49"/>
      <c r="J272" s="48" t="str">
        <f t="shared" si="48"/>
        <v>Multi Year</v>
      </c>
      <c r="K272" s="49" t="s">
        <v>237</v>
      </c>
      <c r="L272" s="63"/>
      <c r="M272" s="183" t="s">
        <v>572</v>
      </c>
      <c r="N272" s="64"/>
      <c r="O272" s="64"/>
      <c r="P272" s="64"/>
      <c r="Q272" s="64"/>
      <c r="R272" s="74"/>
      <c r="S272" s="50" t="str">
        <f t="shared" si="49"/>
        <v>Under $750,000</v>
      </c>
      <c r="T272" s="209"/>
      <c r="U272" s="209"/>
      <c r="V272" s="209"/>
      <c r="W272" s="204">
        <v>250</v>
      </c>
      <c r="X272" s="275">
        <v>250</v>
      </c>
      <c r="Y272" s="275"/>
      <c r="Z272" s="276">
        <f t="shared" si="46"/>
        <v>500</v>
      </c>
      <c r="AA272" s="332">
        <f t="shared" si="50"/>
        <v>500</v>
      </c>
      <c r="AB272" s="55">
        <f t="shared" si="54"/>
        <v>250</v>
      </c>
      <c r="AC272" s="56" t="str">
        <f t="shared" si="51"/>
        <v>No</v>
      </c>
      <c r="AD272" s="56">
        <f t="shared" si="44"/>
        <v>5</v>
      </c>
      <c r="AE272" s="56"/>
      <c r="AF272" s="56">
        <f t="shared" si="52"/>
        <v>250</v>
      </c>
      <c r="AG272" s="57">
        <f t="shared" si="53"/>
        <v>5.2000500000000001</v>
      </c>
      <c r="AH272" s="56" t="str">
        <f t="shared" si="47"/>
        <v>Yes</v>
      </c>
      <c r="AI272" s="56"/>
      <c r="AJ272" s="56"/>
      <c r="AK272" s="56"/>
      <c r="AL272" s="56"/>
      <c r="AM272" s="56"/>
      <c r="AN272" s="56"/>
      <c r="AO272" s="56"/>
      <c r="AP272" s="56"/>
      <c r="AQ272" s="56"/>
      <c r="AR272" s="56"/>
      <c r="AS272" s="183"/>
      <c r="AT272" s="183"/>
    </row>
    <row r="273" spans="1:46" ht="18" customHeight="1">
      <c r="A273" s="48" t="s">
        <v>10</v>
      </c>
      <c r="B273" s="48" t="s">
        <v>17</v>
      </c>
      <c r="C273" s="173" t="s">
        <v>251</v>
      </c>
      <c r="D273" s="48"/>
      <c r="E273" s="48"/>
      <c r="F273" s="48" t="s">
        <v>136</v>
      </c>
      <c r="G273" s="49">
        <v>2026</v>
      </c>
      <c r="H273" s="49">
        <v>2026</v>
      </c>
      <c r="I273" s="49"/>
      <c r="J273" s="48" t="str">
        <f t="shared" si="48"/>
        <v>Multi Year</v>
      </c>
      <c r="K273" s="49" t="s">
        <v>237</v>
      </c>
      <c r="L273" s="63"/>
      <c r="M273" s="183" t="s">
        <v>573</v>
      </c>
      <c r="N273" s="64"/>
      <c r="O273" s="64"/>
      <c r="P273" s="64"/>
      <c r="Q273" s="64"/>
      <c r="R273" s="74"/>
      <c r="S273" s="50" t="str">
        <f t="shared" si="49"/>
        <v>Under $750,000</v>
      </c>
      <c r="T273" s="401"/>
      <c r="U273" s="401"/>
      <c r="V273" s="72"/>
      <c r="W273" s="204">
        <v>50</v>
      </c>
      <c r="X273" s="275">
        <v>250</v>
      </c>
      <c r="Y273" s="275"/>
      <c r="Z273" s="276">
        <f t="shared" si="46"/>
        <v>300</v>
      </c>
      <c r="AA273" s="332">
        <f t="shared" si="50"/>
        <v>300</v>
      </c>
      <c r="AB273" s="55">
        <f t="shared" si="54"/>
        <v>250</v>
      </c>
      <c r="AC273" s="56" t="str">
        <f t="shared" si="51"/>
        <v>No</v>
      </c>
      <c r="AD273" s="56">
        <f t="shared" si="44"/>
        <v>5</v>
      </c>
      <c r="AE273" s="56"/>
      <c r="AF273" s="56">
        <f t="shared" si="52"/>
        <v>50</v>
      </c>
      <c r="AG273" s="57">
        <f t="shared" si="53"/>
        <v>5.2000299999999999</v>
      </c>
      <c r="AH273" s="56" t="str">
        <f t="shared" si="47"/>
        <v>Yes</v>
      </c>
      <c r="AI273" s="56"/>
      <c r="AJ273" s="56"/>
      <c r="AK273" s="56"/>
      <c r="AL273" s="56"/>
      <c r="AM273" s="56"/>
      <c r="AN273" s="56"/>
      <c r="AO273" s="56"/>
      <c r="AP273" s="56"/>
      <c r="AQ273" s="56"/>
      <c r="AR273" s="56"/>
      <c r="AS273" s="183"/>
      <c r="AT273" s="183"/>
    </row>
    <row r="274" spans="1:46" ht="18" customHeight="1">
      <c r="A274" s="48" t="s">
        <v>10</v>
      </c>
      <c r="B274" s="48" t="s">
        <v>17</v>
      </c>
      <c r="C274" s="173" t="s">
        <v>251</v>
      </c>
      <c r="D274" s="48"/>
      <c r="E274" s="48"/>
      <c r="F274" s="48" t="s">
        <v>145</v>
      </c>
      <c r="G274" s="49">
        <v>2026</v>
      </c>
      <c r="H274" s="49">
        <v>2026</v>
      </c>
      <c r="I274" s="49"/>
      <c r="J274" s="48" t="str">
        <f t="shared" si="48"/>
        <v>Multi Year</v>
      </c>
      <c r="K274" s="49" t="s">
        <v>237</v>
      </c>
      <c r="L274" s="63"/>
      <c r="M274" s="183" t="s">
        <v>574</v>
      </c>
      <c r="N274" s="64"/>
      <c r="O274" s="64"/>
      <c r="P274" s="64"/>
      <c r="Q274" s="64"/>
      <c r="R274" s="64"/>
      <c r="S274" s="50" t="str">
        <f t="shared" si="49"/>
        <v>Under $750,000</v>
      </c>
      <c r="T274" s="340"/>
      <c r="U274" s="401"/>
      <c r="V274" s="72"/>
      <c r="W274" s="204">
        <v>50</v>
      </c>
      <c r="X274" s="275">
        <v>125</v>
      </c>
      <c r="Y274" s="275"/>
      <c r="Z274" s="276">
        <f t="shared" si="46"/>
        <v>175</v>
      </c>
      <c r="AA274" s="332">
        <f t="shared" si="50"/>
        <v>175</v>
      </c>
      <c r="AB274" s="55">
        <f t="shared" si="54"/>
        <v>125</v>
      </c>
      <c r="AC274" s="56" t="str">
        <f t="shared" si="51"/>
        <v>No</v>
      </c>
      <c r="AD274" s="56">
        <f t="shared" si="44"/>
        <v>5</v>
      </c>
      <c r="AE274" s="56"/>
      <c r="AF274" s="56">
        <f t="shared" si="52"/>
        <v>50</v>
      </c>
      <c r="AG274" s="57">
        <f t="shared" si="53"/>
        <v>5.2000175000000004</v>
      </c>
      <c r="AH274" s="56" t="str">
        <f t="shared" si="47"/>
        <v>Yes</v>
      </c>
      <c r="AI274" s="56"/>
      <c r="AJ274" s="56"/>
      <c r="AK274" s="56"/>
      <c r="AL274" s="56"/>
      <c r="AM274" s="56"/>
      <c r="AN274" s="56"/>
      <c r="AO274" s="56"/>
      <c r="AP274" s="56"/>
      <c r="AQ274" s="56"/>
      <c r="AR274" s="56"/>
      <c r="AS274" s="87"/>
      <c r="AT274" s="87" t="s">
        <v>575</v>
      </c>
    </row>
    <row r="275" spans="1:46" ht="18" customHeight="1">
      <c r="A275" s="48" t="s">
        <v>10</v>
      </c>
      <c r="B275" s="48" t="s">
        <v>17</v>
      </c>
      <c r="C275" s="173" t="s">
        <v>251</v>
      </c>
      <c r="D275" s="69"/>
      <c r="E275" s="69"/>
      <c r="F275" s="69" t="s">
        <v>136</v>
      </c>
      <c r="G275" s="63">
        <v>2026</v>
      </c>
      <c r="H275" s="63">
        <v>2026</v>
      </c>
      <c r="I275" s="63"/>
      <c r="J275" s="48" t="str">
        <f t="shared" si="48"/>
        <v>Multi Year</v>
      </c>
      <c r="K275" s="49" t="s">
        <v>237</v>
      </c>
      <c r="L275" s="63"/>
      <c r="M275" s="183" t="s">
        <v>576</v>
      </c>
      <c r="N275" s="64"/>
      <c r="O275" s="64"/>
      <c r="P275" s="64"/>
      <c r="Q275" s="64"/>
      <c r="R275" s="99"/>
      <c r="S275" s="50" t="str">
        <f t="shared" si="49"/>
        <v>Under $750,000</v>
      </c>
      <c r="T275" s="338"/>
      <c r="U275" s="338"/>
      <c r="V275" s="338"/>
      <c r="W275" s="204">
        <v>100</v>
      </c>
      <c r="X275" s="275">
        <v>275</v>
      </c>
      <c r="Y275" s="275"/>
      <c r="Z275" s="276">
        <f t="shared" si="46"/>
        <v>375</v>
      </c>
      <c r="AA275" s="332">
        <f t="shared" si="50"/>
        <v>375</v>
      </c>
      <c r="AB275" s="55"/>
      <c r="AC275" s="56" t="str">
        <f t="shared" si="51"/>
        <v>No</v>
      </c>
      <c r="AD275" s="56">
        <f t="shared" si="44"/>
        <v>5</v>
      </c>
      <c r="AE275" s="56"/>
      <c r="AF275" s="56">
        <f t="shared" si="52"/>
        <v>100</v>
      </c>
      <c r="AG275" s="57">
        <f t="shared" si="53"/>
        <v>5.2000374999999996</v>
      </c>
      <c r="AH275" s="56" t="str">
        <f t="shared" si="47"/>
        <v>Yes</v>
      </c>
      <c r="AI275" s="56"/>
      <c r="AJ275" s="56"/>
      <c r="AK275" s="56"/>
      <c r="AL275" s="56"/>
      <c r="AM275" s="56"/>
      <c r="AN275" s="56"/>
      <c r="AO275" s="56"/>
      <c r="AP275" s="56"/>
      <c r="AQ275" s="56"/>
      <c r="AR275" s="56"/>
      <c r="AS275" s="88"/>
      <c r="AT275" s="88"/>
    </row>
    <row r="276" spans="1:46" ht="18" hidden="1" customHeight="1">
      <c r="A276" s="95" t="s">
        <v>10</v>
      </c>
      <c r="B276" s="95" t="s">
        <v>17</v>
      </c>
      <c r="C276" s="173" t="s">
        <v>251</v>
      </c>
      <c r="D276" s="221"/>
      <c r="E276" s="221"/>
      <c r="F276" s="221" t="s">
        <v>136</v>
      </c>
      <c r="G276" s="97">
        <v>2026</v>
      </c>
      <c r="H276" s="97"/>
      <c r="I276" s="97">
        <v>2026</v>
      </c>
      <c r="J276" s="48" t="str">
        <f t="shared" si="48"/>
        <v>Single Year</v>
      </c>
      <c r="K276" s="96" t="s">
        <v>237</v>
      </c>
      <c r="L276" s="100"/>
      <c r="M276" s="190" t="s">
        <v>577</v>
      </c>
      <c r="N276" s="99"/>
      <c r="O276" s="99"/>
      <c r="P276" s="99"/>
      <c r="Q276" s="99"/>
      <c r="R276" s="74"/>
      <c r="S276" s="50" t="str">
        <f t="shared" si="49"/>
        <v>Under $750,000</v>
      </c>
      <c r="T276" s="247"/>
      <c r="U276" s="101"/>
      <c r="V276" s="101"/>
      <c r="W276" s="204">
        <v>100</v>
      </c>
      <c r="X276" s="102"/>
      <c r="Y276" s="102"/>
      <c r="Z276" s="213"/>
      <c r="AA276" s="54">
        <f t="shared" si="50"/>
        <v>100</v>
      </c>
      <c r="AB276" s="102"/>
      <c r="AC276" s="56" t="str">
        <f t="shared" si="51"/>
        <v>No</v>
      </c>
      <c r="AD276" s="56">
        <f t="shared" si="44"/>
        <v>5</v>
      </c>
      <c r="AE276" s="56"/>
      <c r="AF276" s="56">
        <f t="shared" si="52"/>
        <v>100</v>
      </c>
      <c r="AG276" s="57">
        <f t="shared" si="53"/>
        <v>5.1000100000000002</v>
      </c>
      <c r="AH276" s="56" t="str">
        <f t="shared" si="47"/>
        <v>Yes</v>
      </c>
      <c r="AI276" s="56"/>
      <c r="AJ276" s="56"/>
      <c r="AK276" s="56"/>
      <c r="AL276" s="56"/>
      <c r="AM276" s="56"/>
      <c r="AN276" s="56"/>
      <c r="AO276" s="56"/>
      <c r="AP276" s="56"/>
      <c r="AQ276" s="56"/>
      <c r="AR276" s="56"/>
      <c r="AS276" s="87"/>
      <c r="AT276" s="87"/>
    </row>
    <row r="277" spans="1:46" ht="18" hidden="1" customHeight="1">
      <c r="A277" s="48" t="s">
        <v>10</v>
      </c>
      <c r="B277" s="48" t="s">
        <v>17</v>
      </c>
      <c r="C277" s="173" t="s">
        <v>251</v>
      </c>
      <c r="D277" s="69"/>
      <c r="E277" s="69"/>
      <c r="F277" s="69" t="s">
        <v>136</v>
      </c>
      <c r="G277" s="63">
        <v>2026</v>
      </c>
      <c r="H277" s="63"/>
      <c r="I277" s="63">
        <v>2026</v>
      </c>
      <c r="J277" s="48" t="str">
        <f t="shared" si="48"/>
        <v>Single Year</v>
      </c>
      <c r="K277" s="49" t="s">
        <v>237</v>
      </c>
      <c r="L277" s="79"/>
      <c r="M277" s="190" t="s">
        <v>578</v>
      </c>
      <c r="N277" s="74"/>
      <c r="O277" s="74"/>
      <c r="P277" s="74"/>
      <c r="Q277" s="74"/>
      <c r="R277" s="74"/>
      <c r="S277" s="50" t="str">
        <f t="shared" si="49"/>
        <v>Under $750,000</v>
      </c>
      <c r="T277" s="239"/>
      <c r="U277" s="80"/>
      <c r="V277" s="80"/>
      <c r="W277" s="204">
        <v>400</v>
      </c>
      <c r="X277" s="81"/>
      <c r="Y277" s="81"/>
      <c r="Z277" s="213"/>
      <c r="AA277" s="54">
        <f t="shared" si="50"/>
        <v>400</v>
      </c>
      <c r="AB277" s="102"/>
      <c r="AC277" s="56" t="str">
        <f t="shared" si="51"/>
        <v>No</v>
      </c>
      <c r="AD277" s="56">
        <f t="shared" si="44"/>
        <v>5</v>
      </c>
      <c r="AE277" s="56"/>
      <c r="AF277" s="56">
        <f t="shared" si="52"/>
        <v>400</v>
      </c>
      <c r="AG277" s="57">
        <f t="shared" si="53"/>
        <v>5.1000399999999999</v>
      </c>
      <c r="AH277" s="56" t="str">
        <f t="shared" si="47"/>
        <v>Yes</v>
      </c>
      <c r="AI277" s="56"/>
      <c r="AJ277" s="56"/>
      <c r="AK277" s="56"/>
      <c r="AL277" s="56"/>
      <c r="AM277" s="56"/>
      <c r="AN277" s="56"/>
      <c r="AO277" s="56"/>
      <c r="AP277" s="56"/>
      <c r="AQ277" s="56"/>
      <c r="AR277" s="56"/>
      <c r="AS277" s="87"/>
      <c r="AT277" s="87"/>
    </row>
    <row r="278" spans="1:46" ht="18" hidden="1" customHeight="1">
      <c r="A278" s="48" t="s">
        <v>10</v>
      </c>
      <c r="B278" s="95" t="s">
        <v>26</v>
      </c>
      <c r="C278" s="173" t="s">
        <v>258</v>
      </c>
      <c r="D278" s="173" t="s">
        <v>261</v>
      </c>
      <c r="E278" s="48"/>
      <c r="F278" s="48" t="s">
        <v>136</v>
      </c>
      <c r="G278" s="49">
        <v>2026</v>
      </c>
      <c r="H278" s="49"/>
      <c r="I278" s="49">
        <v>2026</v>
      </c>
      <c r="J278" s="48" t="str">
        <f t="shared" si="48"/>
        <v>Single Year</v>
      </c>
      <c r="K278" s="49" t="s">
        <v>237</v>
      </c>
      <c r="L278" s="49"/>
      <c r="M278" s="190" t="s">
        <v>579</v>
      </c>
      <c r="N278" s="64"/>
      <c r="O278" s="64"/>
      <c r="P278" s="64"/>
      <c r="Q278" s="64"/>
      <c r="R278" s="74"/>
      <c r="S278" s="50" t="str">
        <f t="shared" si="49"/>
        <v>$1 Million to $5 Million</v>
      </c>
      <c r="T278" s="248"/>
      <c r="U278" s="248"/>
      <c r="V278" s="248"/>
      <c r="W278" s="204">
        <v>3528</v>
      </c>
      <c r="X278" s="52"/>
      <c r="Y278" s="52"/>
      <c r="Z278" s="53">
        <f t="shared" ref="Z278:Z297" si="55">SUM(U278:Y278)</f>
        <v>3528</v>
      </c>
      <c r="AA278" s="54">
        <f t="shared" si="50"/>
        <v>3528</v>
      </c>
      <c r="AB278" s="55">
        <f t="shared" ref="AB278:AB297" si="56">SUM(X278:Y278)</f>
        <v>0</v>
      </c>
      <c r="AC278" s="56" t="str">
        <f t="shared" si="51"/>
        <v>Yes</v>
      </c>
      <c r="AD278" s="56">
        <f t="shared" si="44"/>
        <v>5</v>
      </c>
      <c r="AE278" s="56"/>
      <c r="AF278" s="56">
        <f t="shared" si="52"/>
        <v>3528</v>
      </c>
      <c r="AG278" s="57">
        <f t="shared" si="53"/>
        <v>5.1003527999999996</v>
      </c>
      <c r="AH278" s="56" t="str">
        <f t="shared" si="47"/>
        <v>Yes</v>
      </c>
      <c r="AI278" s="56"/>
      <c r="AJ278" s="56"/>
      <c r="AK278" s="56"/>
      <c r="AL278" s="56"/>
      <c r="AM278" s="56"/>
      <c r="AN278" s="56"/>
      <c r="AO278" s="56"/>
      <c r="AP278" s="56"/>
      <c r="AQ278" s="56"/>
      <c r="AR278" s="56"/>
      <c r="AS278" s="87"/>
      <c r="AT278" s="87"/>
    </row>
    <row r="279" spans="1:46" ht="18" hidden="1" customHeight="1">
      <c r="A279" s="48" t="s">
        <v>10</v>
      </c>
      <c r="B279" s="48" t="s">
        <v>26</v>
      </c>
      <c r="C279" s="173" t="s">
        <v>258</v>
      </c>
      <c r="D279" s="48"/>
      <c r="E279" s="48"/>
      <c r="F279" s="48" t="s">
        <v>136</v>
      </c>
      <c r="G279" s="49">
        <v>2026</v>
      </c>
      <c r="H279" s="49"/>
      <c r="I279" s="49">
        <v>2026</v>
      </c>
      <c r="J279" s="48" t="str">
        <f t="shared" si="48"/>
        <v>Single Year</v>
      </c>
      <c r="K279" s="49" t="s">
        <v>237</v>
      </c>
      <c r="L279" s="79"/>
      <c r="M279" s="249" t="s">
        <v>580</v>
      </c>
      <c r="N279" s="74"/>
      <c r="O279" s="74"/>
      <c r="P279" s="74"/>
      <c r="Q279" s="74"/>
      <c r="R279" s="50"/>
      <c r="S279" s="50" t="str">
        <f t="shared" si="49"/>
        <v>$1 Million to $5 Million</v>
      </c>
      <c r="T279" s="212"/>
      <c r="U279" s="80"/>
      <c r="V279" s="80"/>
      <c r="W279" s="204">
        <v>1400</v>
      </c>
      <c r="X279" s="81"/>
      <c r="Y279" s="81"/>
      <c r="Z279" s="53">
        <f t="shared" si="55"/>
        <v>1400</v>
      </c>
      <c r="AA279" s="54">
        <f t="shared" si="50"/>
        <v>1400</v>
      </c>
      <c r="AB279" s="55">
        <f t="shared" si="56"/>
        <v>0</v>
      </c>
      <c r="AC279" s="56" t="str">
        <f t="shared" si="51"/>
        <v>Yes</v>
      </c>
      <c r="AD279" s="56">
        <f t="shared" si="44"/>
        <v>5</v>
      </c>
      <c r="AE279" s="56"/>
      <c r="AF279" s="56">
        <f t="shared" si="52"/>
        <v>1400</v>
      </c>
      <c r="AG279" s="57">
        <f t="shared" si="53"/>
        <v>5.1001399999999997</v>
      </c>
      <c r="AH279" s="56" t="str">
        <f t="shared" si="47"/>
        <v>Yes</v>
      </c>
      <c r="AI279" s="56"/>
      <c r="AJ279" s="56"/>
      <c r="AK279" s="56"/>
      <c r="AL279" s="56"/>
      <c r="AM279" s="56"/>
      <c r="AN279" s="56"/>
      <c r="AO279" s="56"/>
      <c r="AP279" s="56"/>
      <c r="AQ279" s="56"/>
      <c r="AR279" s="56"/>
      <c r="AS279" s="87"/>
      <c r="AT279" s="87"/>
    </row>
    <row r="280" spans="1:46" ht="18" hidden="1" customHeight="1">
      <c r="A280" s="48" t="s">
        <v>10</v>
      </c>
      <c r="B280" s="48" t="s">
        <v>26</v>
      </c>
      <c r="C280" s="108" t="s">
        <v>258</v>
      </c>
      <c r="D280" s="48"/>
      <c r="E280" s="48"/>
      <c r="F280" s="48" t="s">
        <v>136</v>
      </c>
      <c r="G280" s="49">
        <v>2026</v>
      </c>
      <c r="H280" s="49"/>
      <c r="I280" s="49">
        <v>2026</v>
      </c>
      <c r="J280" s="48" t="str">
        <f t="shared" si="48"/>
        <v>Single Year</v>
      </c>
      <c r="K280" s="49" t="s">
        <v>237</v>
      </c>
      <c r="L280" s="79"/>
      <c r="M280" s="249" t="s">
        <v>581</v>
      </c>
      <c r="N280" s="74"/>
      <c r="O280" s="74"/>
      <c r="P280" s="74"/>
      <c r="Q280" s="74"/>
      <c r="R280" s="64"/>
      <c r="S280" s="50" t="str">
        <f t="shared" si="49"/>
        <v>$1 Million to $5 Million</v>
      </c>
      <c r="T280" s="212"/>
      <c r="U280" s="80"/>
      <c r="V280" s="80"/>
      <c r="W280" s="204">
        <v>3500</v>
      </c>
      <c r="X280" s="81"/>
      <c r="Y280" s="81"/>
      <c r="Z280" s="53">
        <f t="shared" si="55"/>
        <v>3500</v>
      </c>
      <c r="AA280" s="54">
        <f t="shared" si="50"/>
        <v>3500</v>
      </c>
      <c r="AB280" s="55">
        <f t="shared" si="56"/>
        <v>0</v>
      </c>
      <c r="AC280" s="56" t="str">
        <f t="shared" si="51"/>
        <v>Yes</v>
      </c>
      <c r="AD280" s="56">
        <f t="shared" si="44"/>
        <v>5</v>
      </c>
      <c r="AE280" s="56"/>
      <c r="AF280" s="56">
        <f t="shared" si="52"/>
        <v>3500</v>
      </c>
      <c r="AG280" s="57">
        <f t="shared" si="53"/>
        <v>5.1003499999999997</v>
      </c>
      <c r="AH280" s="56" t="str">
        <f t="shared" si="47"/>
        <v>Yes</v>
      </c>
      <c r="AI280" s="56"/>
      <c r="AJ280" s="56"/>
      <c r="AK280" s="56"/>
      <c r="AL280" s="56"/>
      <c r="AM280" s="56"/>
      <c r="AN280" s="56"/>
      <c r="AO280" s="56"/>
      <c r="AP280" s="56"/>
      <c r="AQ280" s="56"/>
      <c r="AR280" s="56"/>
      <c r="AS280" s="87"/>
      <c r="AT280" s="87"/>
    </row>
    <row r="281" spans="1:46" ht="18" hidden="1" customHeight="1">
      <c r="A281" s="48" t="s">
        <v>10</v>
      </c>
      <c r="B281" s="48" t="s">
        <v>26</v>
      </c>
      <c r="C281" s="108" t="s">
        <v>258</v>
      </c>
      <c r="D281" s="48"/>
      <c r="E281" s="48"/>
      <c r="F281" s="48" t="s">
        <v>136</v>
      </c>
      <c r="G281" s="49">
        <v>2026</v>
      </c>
      <c r="H281" s="49"/>
      <c r="I281" s="49">
        <v>2026</v>
      </c>
      <c r="J281" s="48" t="str">
        <f t="shared" si="48"/>
        <v>Single Year</v>
      </c>
      <c r="K281" s="49" t="s">
        <v>237</v>
      </c>
      <c r="L281" s="79"/>
      <c r="M281" s="249" t="s">
        <v>582</v>
      </c>
      <c r="N281" s="74"/>
      <c r="O281" s="74"/>
      <c r="P281" s="74"/>
      <c r="Q281" s="74"/>
      <c r="R281" s="64"/>
      <c r="S281" s="50" t="str">
        <f t="shared" si="49"/>
        <v>$1 Million to $5 Million</v>
      </c>
      <c r="T281" s="212"/>
      <c r="U281" s="80"/>
      <c r="V281" s="80"/>
      <c r="W281" s="204">
        <v>3873</v>
      </c>
      <c r="X281" s="81"/>
      <c r="Y281" s="81"/>
      <c r="Z281" s="53">
        <f t="shared" si="55"/>
        <v>3873</v>
      </c>
      <c r="AA281" s="54">
        <f t="shared" si="50"/>
        <v>3873</v>
      </c>
      <c r="AB281" s="55">
        <f t="shared" si="56"/>
        <v>0</v>
      </c>
      <c r="AC281" s="56" t="str">
        <f t="shared" si="51"/>
        <v>Yes</v>
      </c>
      <c r="AD281" s="56">
        <f t="shared" si="44"/>
        <v>5</v>
      </c>
      <c r="AE281" s="56"/>
      <c r="AF281" s="56">
        <f t="shared" si="52"/>
        <v>3873</v>
      </c>
      <c r="AG281" s="57">
        <f t="shared" si="53"/>
        <v>5.1003873000000004</v>
      </c>
      <c r="AH281" s="56" t="str">
        <f t="shared" si="47"/>
        <v>Yes</v>
      </c>
      <c r="AI281" s="56"/>
      <c r="AJ281" s="56"/>
      <c r="AK281" s="56"/>
      <c r="AL281" s="56"/>
      <c r="AM281" s="56"/>
      <c r="AN281" s="56"/>
      <c r="AO281" s="56"/>
      <c r="AP281" s="56"/>
      <c r="AQ281" s="56"/>
      <c r="AR281" s="56"/>
      <c r="AS281" s="87"/>
      <c r="AT281" s="87"/>
    </row>
    <row r="282" spans="1:46" ht="18" hidden="1" customHeight="1">
      <c r="A282" s="48" t="s">
        <v>10</v>
      </c>
      <c r="B282" s="48" t="s">
        <v>26</v>
      </c>
      <c r="C282" s="173" t="s">
        <v>258</v>
      </c>
      <c r="D282" s="48"/>
      <c r="E282" s="48"/>
      <c r="F282" s="48" t="s">
        <v>136</v>
      </c>
      <c r="G282" s="49">
        <v>2026</v>
      </c>
      <c r="H282" s="49"/>
      <c r="I282" s="49">
        <v>2026</v>
      </c>
      <c r="J282" s="48" t="str">
        <f t="shared" si="48"/>
        <v>Single Year</v>
      </c>
      <c r="K282" s="49" t="s">
        <v>237</v>
      </c>
      <c r="L282" s="79"/>
      <c r="M282" s="249" t="s">
        <v>583</v>
      </c>
      <c r="N282" s="74"/>
      <c r="O282" s="74"/>
      <c r="P282" s="74"/>
      <c r="Q282" s="74"/>
      <c r="R282" s="64"/>
      <c r="S282" s="50" t="str">
        <f t="shared" si="49"/>
        <v>$1 Million to $5 Million</v>
      </c>
      <c r="T282" s="212"/>
      <c r="U282" s="80"/>
      <c r="V282" s="80"/>
      <c r="W282" s="204">
        <v>1839</v>
      </c>
      <c r="X282" s="81"/>
      <c r="Y282" s="81"/>
      <c r="Z282" s="53">
        <f t="shared" si="55"/>
        <v>1839</v>
      </c>
      <c r="AA282" s="54">
        <f t="shared" si="50"/>
        <v>1839</v>
      </c>
      <c r="AB282" s="55">
        <f t="shared" si="56"/>
        <v>0</v>
      </c>
      <c r="AC282" s="56" t="str">
        <f t="shared" si="51"/>
        <v>Yes</v>
      </c>
      <c r="AD282" s="56">
        <f t="shared" si="44"/>
        <v>5</v>
      </c>
      <c r="AE282" s="56"/>
      <c r="AF282" s="56">
        <f t="shared" si="52"/>
        <v>1839</v>
      </c>
      <c r="AG282" s="57">
        <f t="shared" si="53"/>
        <v>5.1001839000000002</v>
      </c>
      <c r="AH282" s="56" t="str">
        <f t="shared" si="47"/>
        <v>Yes</v>
      </c>
      <c r="AI282" s="56"/>
      <c r="AJ282" s="56"/>
      <c r="AK282" s="56"/>
      <c r="AL282" s="56"/>
      <c r="AM282" s="56"/>
      <c r="AN282" s="56"/>
      <c r="AO282" s="56"/>
      <c r="AP282" s="56"/>
      <c r="AQ282" s="56"/>
      <c r="AR282" s="56"/>
      <c r="AS282" s="87" t="s">
        <v>584</v>
      </c>
      <c r="AT282" s="87"/>
    </row>
    <row r="283" spans="1:46" ht="18" hidden="1" customHeight="1">
      <c r="A283" s="48" t="s">
        <v>10</v>
      </c>
      <c r="B283" s="48" t="s">
        <v>26</v>
      </c>
      <c r="C283" s="173" t="s">
        <v>251</v>
      </c>
      <c r="D283" s="48"/>
      <c r="E283" s="48"/>
      <c r="F283" s="48" t="s">
        <v>136</v>
      </c>
      <c r="G283" s="49">
        <v>2026</v>
      </c>
      <c r="H283" s="49"/>
      <c r="I283" s="49">
        <v>2026</v>
      </c>
      <c r="J283" s="48" t="str">
        <f t="shared" si="48"/>
        <v>Single Year</v>
      </c>
      <c r="K283" s="49" t="s">
        <v>237</v>
      </c>
      <c r="L283" s="49"/>
      <c r="M283" s="190" t="s">
        <v>585</v>
      </c>
      <c r="N283" s="50"/>
      <c r="O283" s="50"/>
      <c r="P283" s="50"/>
      <c r="Q283" s="50"/>
      <c r="R283" s="74"/>
      <c r="S283" s="50" t="str">
        <f t="shared" si="49"/>
        <v>$750,000 to $1 Million</v>
      </c>
      <c r="T283" s="248"/>
      <c r="U283" s="248"/>
      <c r="V283" s="248"/>
      <c r="W283" s="204">
        <v>750</v>
      </c>
      <c r="X283" s="52"/>
      <c r="Y283" s="52"/>
      <c r="Z283" s="53">
        <f t="shared" si="55"/>
        <v>750</v>
      </c>
      <c r="AA283" s="54">
        <f t="shared" si="50"/>
        <v>750</v>
      </c>
      <c r="AB283" s="55">
        <f t="shared" si="56"/>
        <v>0</v>
      </c>
      <c r="AC283" s="56" t="str">
        <f t="shared" si="51"/>
        <v>Yes</v>
      </c>
      <c r="AD283" s="56">
        <f t="shared" ref="AD283:AD346" si="57">IF(G283=MIN($G$4:$G$1048576),10,IF(G283=MIN($G$4:$G$1048576)+1,9,IF(G283=MIN($G$4:$G$1048576)+2,8,IF(G283=MIN($G$4:$G$1048576)+3,7,IF(G283=MIN($G$4:$G$1048576)+4,6,IF(G283=MIN($G$4:$G$1048576)+5,5,IF(G283=MIN($G$4:$G$1048576)+6,4,IF(G283=MIN($G$4:$G$1048576)+7,3,IF(G283=MIN($G$4:$G$1048576)+8,2,IF(G283=MIN($G$4:$G$1048576)+9,1,0))))))))))</f>
        <v>5</v>
      </c>
      <c r="AE283" s="56"/>
      <c r="AF283" s="56">
        <f t="shared" si="52"/>
        <v>750</v>
      </c>
      <c r="AG283" s="57">
        <f t="shared" si="53"/>
        <v>5.1000750000000004</v>
      </c>
      <c r="AH283" s="56" t="str">
        <f t="shared" si="47"/>
        <v>Yes</v>
      </c>
      <c r="AI283" s="56"/>
      <c r="AJ283" s="56"/>
      <c r="AK283" s="56"/>
      <c r="AL283" s="56"/>
      <c r="AM283" s="56"/>
      <c r="AN283" s="56"/>
      <c r="AO283" s="56"/>
      <c r="AP283" s="56"/>
      <c r="AQ283" s="56"/>
      <c r="AR283" s="56"/>
      <c r="AS283" s="87" t="s">
        <v>586</v>
      </c>
      <c r="AT283" s="250"/>
    </row>
    <row r="284" spans="1:46" ht="18" customHeight="1">
      <c r="A284" s="48" t="s">
        <v>10</v>
      </c>
      <c r="B284" s="48" t="s">
        <v>26</v>
      </c>
      <c r="C284" s="173" t="s">
        <v>251</v>
      </c>
      <c r="D284" s="48"/>
      <c r="E284" s="48"/>
      <c r="F284" s="48" t="s">
        <v>136</v>
      </c>
      <c r="G284" s="49">
        <v>2026</v>
      </c>
      <c r="H284" s="49">
        <v>2026</v>
      </c>
      <c r="I284" s="49"/>
      <c r="J284" s="48" t="str">
        <f t="shared" si="48"/>
        <v>Multi Year</v>
      </c>
      <c r="K284" s="49" t="s">
        <v>237</v>
      </c>
      <c r="L284" s="49"/>
      <c r="M284" s="183" t="s">
        <v>587</v>
      </c>
      <c r="N284" s="64"/>
      <c r="O284" s="64"/>
      <c r="P284" s="64"/>
      <c r="Q284" s="64"/>
      <c r="R284" s="74"/>
      <c r="S284" s="50" t="str">
        <f t="shared" si="49"/>
        <v>Under $750,000</v>
      </c>
      <c r="T284" s="402"/>
      <c r="U284" s="402"/>
      <c r="V284" s="402"/>
      <c r="W284" s="204">
        <v>200</v>
      </c>
      <c r="X284" s="275">
        <v>300</v>
      </c>
      <c r="Y284" s="275"/>
      <c r="Z284" s="276">
        <f t="shared" si="55"/>
        <v>500</v>
      </c>
      <c r="AA284" s="332">
        <f t="shared" si="50"/>
        <v>500</v>
      </c>
      <c r="AB284" s="55">
        <f t="shared" si="56"/>
        <v>300</v>
      </c>
      <c r="AC284" s="56" t="str">
        <f t="shared" si="51"/>
        <v>No</v>
      </c>
      <c r="AD284" s="56">
        <f t="shared" si="57"/>
        <v>5</v>
      </c>
      <c r="AE284" s="56"/>
      <c r="AF284" s="56">
        <f t="shared" si="52"/>
        <v>200</v>
      </c>
      <c r="AG284" s="57">
        <f t="shared" si="53"/>
        <v>5.2000500000000001</v>
      </c>
      <c r="AH284" s="56" t="str">
        <f t="shared" si="47"/>
        <v>Yes</v>
      </c>
      <c r="AI284" s="56"/>
      <c r="AJ284" s="56"/>
      <c r="AK284" s="56"/>
      <c r="AL284" s="56"/>
      <c r="AM284" s="56"/>
      <c r="AN284" s="56"/>
      <c r="AO284" s="56"/>
      <c r="AP284" s="56"/>
      <c r="AQ284" s="56"/>
      <c r="AR284" s="56"/>
      <c r="AS284" s="87"/>
      <c r="AT284" s="87"/>
    </row>
    <row r="285" spans="1:46" ht="18" hidden="1" customHeight="1">
      <c r="A285" s="48" t="s">
        <v>10</v>
      </c>
      <c r="B285" s="48" t="s">
        <v>26</v>
      </c>
      <c r="C285" s="173" t="s">
        <v>251</v>
      </c>
      <c r="D285" s="48"/>
      <c r="E285" s="48"/>
      <c r="F285" s="48" t="s">
        <v>136</v>
      </c>
      <c r="G285" s="49">
        <v>2026</v>
      </c>
      <c r="H285" s="49"/>
      <c r="I285" s="49">
        <v>2026</v>
      </c>
      <c r="J285" s="48" t="str">
        <f t="shared" si="48"/>
        <v>Single Year</v>
      </c>
      <c r="K285" s="49" t="s">
        <v>237</v>
      </c>
      <c r="L285" s="49"/>
      <c r="M285" s="190" t="s">
        <v>588</v>
      </c>
      <c r="N285" s="64"/>
      <c r="O285" s="64"/>
      <c r="P285" s="64"/>
      <c r="Q285" s="64"/>
      <c r="R285" s="74"/>
      <c r="S285" s="50" t="str">
        <f t="shared" si="49"/>
        <v>Under $750,000</v>
      </c>
      <c r="T285" s="251"/>
      <c r="U285" s="251"/>
      <c r="V285" s="251"/>
      <c r="W285" s="204">
        <v>250</v>
      </c>
      <c r="X285" s="52"/>
      <c r="Y285" s="52"/>
      <c r="Z285" s="53">
        <f t="shared" si="55"/>
        <v>250</v>
      </c>
      <c r="AA285" s="54">
        <f t="shared" si="50"/>
        <v>250</v>
      </c>
      <c r="AB285" s="55">
        <f t="shared" si="56"/>
        <v>0</v>
      </c>
      <c r="AC285" s="56" t="str">
        <f t="shared" si="51"/>
        <v>No</v>
      </c>
      <c r="AD285" s="56">
        <f t="shared" si="57"/>
        <v>5</v>
      </c>
      <c r="AE285" s="56"/>
      <c r="AF285" s="56">
        <f t="shared" si="52"/>
        <v>250</v>
      </c>
      <c r="AG285" s="57">
        <f t="shared" si="53"/>
        <v>5.1000249999999996</v>
      </c>
      <c r="AH285" s="56" t="str">
        <f t="shared" si="47"/>
        <v>Yes</v>
      </c>
      <c r="AI285" s="56"/>
      <c r="AJ285" s="56"/>
      <c r="AK285" s="56"/>
      <c r="AL285" s="56"/>
      <c r="AM285" s="56"/>
      <c r="AN285" s="56"/>
      <c r="AO285" s="56"/>
      <c r="AP285" s="56"/>
      <c r="AQ285" s="56"/>
      <c r="AR285" s="56"/>
      <c r="AS285" s="87"/>
      <c r="AT285" s="87"/>
    </row>
    <row r="286" spans="1:46" ht="18" customHeight="1">
      <c r="A286" s="48" t="s">
        <v>10</v>
      </c>
      <c r="B286" s="48" t="s">
        <v>26</v>
      </c>
      <c r="C286" s="173" t="s">
        <v>251</v>
      </c>
      <c r="D286" s="48"/>
      <c r="E286" s="48"/>
      <c r="F286" s="48" t="s">
        <v>145</v>
      </c>
      <c r="G286" s="49">
        <v>2026</v>
      </c>
      <c r="H286" s="49">
        <v>2026</v>
      </c>
      <c r="I286" s="49"/>
      <c r="J286" s="48" t="str">
        <f t="shared" si="48"/>
        <v>Multi Year</v>
      </c>
      <c r="K286" s="49" t="s">
        <v>237</v>
      </c>
      <c r="L286" s="49"/>
      <c r="M286" s="183" t="s">
        <v>589</v>
      </c>
      <c r="N286" s="64"/>
      <c r="O286" s="64"/>
      <c r="P286" s="64"/>
      <c r="Q286" s="64"/>
      <c r="R286" s="55"/>
      <c r="S286" s="50" t="str">
        <f t="shared" si="49"/>
        <v>$1 Million to $5 Million</v>
      </c>
      <c r="T286" s="287"/>
      <c r="U286" s="287"/>
      <c r="V286" s="287"/>
      <c r="W286" s="204">
        <v>200</v>
      </c>
      <c r="X286" s="275">
        <v>1000</v>
      </c>
      <c r="Y286" s="275"/>
      <c r="Z286" s="276">
        <f t="shared" si="55"/>
        <v>1200</v>
      </c>
      <c r="AA286" s="332">
        <f t="shared" si="50"/>
        <v>1200</v>
      </c>
      <c r="AB286" s="55">
        <f t="shared" si="56"/>
        <v>1000</v>
      </c>
      <c r="AC286" s="56" t="str">
        <f t="shared" si="51"/>
        <v>Yes</v>
      </c>
      <c r="AD286" s="56">
        <f t="shared" si="57"/>
        <v>5</v>
      </c>
      <c r="AE286" s="56"/>
      <c r="AF286" s="56">
        <f t="shared" si="52"/>
        <v>200</v>
      </c>
      <c r="AG286" s="57">
        <f t="shared" si="53"/>
        <v>5.2001200000000001</v>
      </c>
      <c r="AH286" s="56" t="str">
        <f t="shared" si="47"/>
        <v>Yes</v>
      </c>
      <c r="AI286" s="56"/>
      <c r="AJ286" s="56"/>
      <c r="AK286" s="56"/>
      <c r="AL286" s="56"/>
      <c r="AM286" s="56"/>
      <c r="AN286" s="56"/>
      <c r="AO286" s="56"/>
      <c r="AP286" s="56"/>
      <c r="AQ286" s="56"/>
      <c r="AR286" s="56"/>
      <c r="AS286" s="87"/>
      <c r="AT286" s="87"/>
    </row>
    <row r="287" spans="1:46" ht="18" customHeight="1">
      <c r="A287" s="95" t="s">
        <v>10</v>
      </c>
      <c r="B287" s="95" t="s">
        <v>26</v>
      </c>
      <c r="C287" s="173" t="s">
        <v>251</v>
      </c>
      <c r="D287" s="95"/>
      <c r="E287" s="95"/>
      <c r="F287" s="95" t="s">
        <v>136</v>
      </c>
      <c r="G287" s="96">
        <v>2026</v>
      </c>
      <c r="H287" s="96">
        <v>2026</v>
      </c>
      <c r="I287" s="96"/>
      <c r="J287" s="48" t="str">
        <f t="shared" si="48"/>
        <v>Multi Year</v>
      </c>
      <c r="K287" s="96" t="s">
        <v>237</v>
      </c>
      <c r="L287" s="100"/>
      <c r="M287" s="183" t="s">
        <v>589</v>
      </c>
      <c r="N287" s="99"/>
      <c r="O287" s="99"/>
      <c r="P287" s="99"/>
      <c r="Q287" s="99"/>
      <c r="R287" s="64"/>
      <c r="S287" s="50" t="str">
        <f t="shared" si="49"/>
        <v>$1 Million to $5 Million</v>
      </c>
      <c r="T287" s="383"/>
      <c r="U287" s="101"/>
      <c r="V287" s="101"/>
      <c r="W287" s="204">
        <v>200</v>
      </c>
      <c r="X287" s="102">
        <v>4600</v>
      </c>
      <c r="Y287" s="102"/>
      <c r="Z287" s="276">
        <f t="shared" si="55"/>
        <v>4800</v>
      </c>
      <c r="AA287" s="332">
        <f t="shared" si="50"/>
        <v>4800</v>
      </c>
      <c r="AB287" s="55">
        <f t="shared" si="56"/>
        <v>4600</v>
      </c>
      <c r="AC287" s="56" t="str">
        <f t="shared" si="51"/>
        <v>Yes</v>
      </c>
      <c r="AD287" s="56">
        <f t="shared" si="57"/>
        <v>5</v>
      </c>
      <c r="AE287" s="56"/>
      <c r="AF287" s="56">
        <f t="shared" si="52"/>
        <v>200</v>
      </c>
      <c r="AG287" s="57">
        <f t="shared" si="53"/>
        <v>5.2004799999999998</v>
      </c>
      <c r="AH287" s="56" t="str">
        <f t="shared" si="47"/>
        <v>Yes</v>
      </c>
      <c r="AI287" s="56"/>
      <c r="AJ287" s="56"/>
      <c r="AK287" s="56"/>
      <c r="AL287" s="56"/>
      <c r="AM287" s="56"/>
      <c r="AN287" s="56"/>
      <c r="AO287" s="56"/>
      <c r="AP287" s="56"/>
      <c r="AQ287" s="56"/>
      <c r="AR287" s="56"/>
      <c r="AS287" s="87"/>
      <c r="AT287" s="87"/>
    </row>
    <row r="288" spans="1:46" ht="18" customHeight="1">
      <c r="A288" s="48" t="s">
        <v>10</v>
      </c>
      <c r="B288" s="48" t="s">
        <v>26</v>
      </c>
      <c r="C288" s="108" t="s">
        <v>251</v>
      </c>
      <c r="D288" s="48"/>
      <c r="E288" s="48"/>
      <c r="F288" s="48" t="s">
        <v>145</v>
      </c>
      <c r="G288" s="49">
        <v>2026</v>
      </c>
      <c r="H288" s="49">
        <v>2026</v>
      </c>
      <c r="I288" s="49"/>
      <c r="J288" s="48" t="str">
        <f t="shared" si="48"/>
        <v>Multi Year</v>
      </c>
      <c r="K288" s="49" t="s">
        <v>237</v>
      </c>
      <c r="L288" s="79"/>
      <c r="M288" s="403" t="s">
        <v>590</v>
      </c>
      <c r="N288" s="74"/>
      <c r="O288" s="74"/>
      <c r="P288" s="74"/>
      <c r="Q288" s="74"/>
      <c r="R288" s="64"/>
      <c r="S288" s="50" t="str">
        <f t="shared" si="49"/>
        <v>$1 Million to $5 Million</v>
      </c>
      <c r="T288" s="212"/>
      <c r="U288" s="80"/>
      <c r="V288" s="80"/>
      <c r="W288" s="204"/>
      <c r="X288" s="81">
        <v>519</v>
      </c>
      <c r="Y288" s="81">
        <v>2500</v>
      </c>
      <c r="Z288" s="276">
        <f t="shared" si="55"/>
        <v>3019</v>
      </c>
      <c r="AA288" s="332">
        <f t="shared" si="50"/>
        <v>3019</v>
      </c>
      <c r="AB288" s="55">
        <f t="shared" si="56"/>
        <v>3019</v>
      </c>
      <c r="AC288" s="56" t="str">
        <f t="shared" si="51"/>
        <v>Yes</v>
      </c>
      <c r="AD288" s="56">
        <f t="shared" si="57"/>
        <v>5</v>
      </c>
      <c r="AE288" s="56"/>
      <c r="AF288" s="56">
        <f t="shared" si="52"/>
        <v>519</v>
      </c>
      <c r="AG288" s="57">
        <f t="shared" si="53"/>
        <v>5.2003019000000004</v>
      </c>
      <c r="AH288" s="56" t="str">
        <f t="shared" si="47"/>
        <v>Yes</v>
      </c>
      <c r="AI288" s="56"/>
      <c r="AJ288" s="56"/>
      <c r="AK288" s="56"/>
      <c r="AL288" s="56"/>
      <c r="AM288" s="56"/>
      <c r="AN288" s="56"/>
      <c r="AO288" s="56"/>
      <c r="AP288" s="56"/>
      <c r="AQ288" s="56"/>
      <c r="AR288" s="56"/>
      <c r="AS288" s="87"/>
      <c r="AT288" s="87"/>
    </row>
    <row r="289" spans="1:46" ht="18" hidden="1" customHeight="1">
      <c r="A289" s="48" t="s">
        <v>10</v>
      </c>
      <c r="B289" s="48" t="s">
        <v>26</v>
      </c>
      <c r="C289" s="173" t="s">
        <v>251</v>
      </c>
      <c r="D289" s="48"/>
      <c r="E289" s="48"/>
      <c r="F289" s="48" t="s">
        <v>136</v>
      </c>
      <c r="G289" s="49">
        <v>2026</v>
      </c>
      <c r="H289" s="49"/>
      <c r="I289" s="49">
        <v>2026</v>
      </c>
      <c r="J289" s="48" t="str">
        <f t="shared" si="48"/>
        <v>Single Year</v>
      </c>
      <c r="K289" s="49" t="s">
        <v>237</v>
      </c>
      <c r="L289" s="79"/>
      <c r="M289" s="249" t="s">
        <v>591</v>
      </c>
      <c r="N289" s="74"/>
      <c r="O289" s="74"/>
      <c r="P289" s="74"/>
      <c r="Q289" s="74"/>
      <c r="R289" s="74"/>
      <c r="S289" s="50" t="str">
        <f t="shared" si="49"/>
        <v>$1 Million to $5 Million</v>
      </c>
      <c r="T289" s="212"/>
      <c r="U289" s="80"/>
      <c r="V289" s="80"/>
      <c r="W289" s="204">
        <v>1000</v>
      </c>
      <c r="X289" s="81"/>
      <c r="Y289" s="81"/>
      <c r="Z289" s="53">
        <f t="shared" si="55"/>
        <v>1000</v>
      </c>
      <c r="AA289" s="54">
        <f t="shared" si="50"/>
        <v>1000</v>
      </c>
      <c r="AB289" s="55">
        <f t="shared" si="56"/>
        <v>0</v>
      </c>
      <c r="AC289" s="56" t="str">
        <f t="shared" si="51"/>
        <v>Yes</v>
      </c>
      <c r="AD289" s="56">
        <f t="shared" si="57"/>
        <v>5</v>
      </c>
      <c r="AE289" s="56"/>
      <c r="AF289" s="56">
        <f t="shared" si="52"/>
        <v>1000</v>
      </c>
      <c r="AG289" s="57">
        <f t="shared" si="53"/>
        <v>5.1001000000000003</v>
      </c>
      <c r="AH289" s="56" t="str">
        <f t="shared" si="47"/>
        <v>Yes</v>
      </c>
      <c r="AI289" s="56"/>
      <c r="AJ289" s="56"/>
      <c r="AK289" s="56"/>
      <c r="AL289" s="56"/>
      <c r="AM289" s="56"/>
      <c r="AN289" s="56"/>
      <c r="AO289" s="56"/>
      <c r="AP289" s="56"/>
      <c r="AQ289" s="56"/>
      <c r="AR289" s="56"/>
      <c r="AS289" s="75"/>
      <c r="AT289" s="75"/>
    </row>
    <row r="290" spans="1:46" ht="18" hidden="1" customHeight="1">
      <c r="A290" s="48" t="s">
        <v>10</v>
      </c>
      <c r="B290" s="48" t="s">
        <v>11</v>
      </c>
      <c r="C290" s="173" t="s">
        <v>258</v>
      </c>
      <c r="D290" s="173" t="s">
        <v>261</v>
      </c>
      <c r="E290" s="48"/>
      <c r="F290" s="48" t="s">
        <v>136</v>
      </c>
      <c r="G290" s="49">
        <v>2026</v>
      </c>
      <c r="H290" s="49"/>
      <c r="I290" s="49">
        <v>2026</v>
      </c>
      <c r="J290" s="48" t="str">
        <f t="shared" si="48"/>
        <v>Single Year</v>
      </c>
      <c r="K290" s="49" t="s">
        <v>237</v>
      </c>
      <c r="L290" s="63"/>
      <c r="M290" s="190" t="s">
        <v>592</v>
      </c>
      <c r="N290" s="64"/>
      <c r="O290" s="64"/>
      <c r="P290" s="64"/>
      <c r="Q290" s="64"/>
      <c r="R290" s="74"/>
      <c r="S290" s="50" t="str">
        <f t="shared" si="49"/>
        <v>Under $750,000</v>
      </c>
      <c r="T290" s="84"/>
      <c r="U290" s="84"/>
      <c r="V290" s="84"/>
      <c r="W290" s="204">
        <v>395</v>
      </c>
      <c r="X290" s="52"/>
      <c r="Y290" s="52"/>
      <c r="Z290" s="53">
        <f t="shared" si="55"/>
        <v>395</v>
      </c>
      <c r="AA290" s="54">
        <f t="shared" si="50"/>
        <v>395</v>
      </c>
      <c r="AB290" s="55">
        <f t="shared" si="56"/>
        <v>0</v>
      </c>
      <c r="AC290" s="56" t="str">
        <f t="shared" si="51"/>
        <v>No</v>
      </c>
      <c r="AD290" s="56">
        <f t="shared" si="57"/>
        <v>5</v>
      </c>
      <c r="AE290" s="56"/>
      <c r="AF290" s="56">
        <f t="shared" si="52"/>
        <v>395</v>
      </c>
      <c r="AG290" s="57">
        <f t="shared" si="53"/>
        <v>5.1000395000000003</v>
      </c>
      <c r="AH290" s="56" t="str">
        <f t="shared" si="47"/>
        <v>Yes</v>
      </c>
      <c r="AI290" s="56"/>
      <c r="AJ290" s="56"/>
      <c r="AK290" s="56"/>
      <c r="AL290" s="56"/>
      <c r="AM290" s="56"/>
      <c r="AN290" s="56"/>
      <c r="AO290" s="56"/>
      <c r="AP290" s="56"/>
      <c r="AQ290" s="56"/>
      <c r="AR290" s="56"/>
      <c r="AS290" s="87"/>
      <c r="AT290" s="87"/>
    </row>
    <row r="291" spans="1:46" ht="18" hidden="1" customHeight="1">
      <c r="A291" s="48" t="s">
        <v>10</v>
      </c>
      <c r="B291" s="48" t="s">
        <v>11</v>
      </c>
      <c r="C291" s="173" t="s">
        <v>251</v>
      </c>
      <c r="D291" s="48"/>
      <c r="E291" s="48"/>
      <c r="F291" s="48" t="s">
        <v>136</v>
      </c>
      <c r="G291" s="49">
        <v>2026</v>
      </c>
      <c r="H291" s="49"/>
      <c r="I291" s="49">
        <v>2026</v>
      </c>
      <c r="J291" s="48" t="str">
        <f t="shared" si="48"/>
        <v>Single Year</v>
      </c>
      <c r="K291" s="49" t="s">
        <v>237</v>
      </c>
      <c r="L291" s="63"/>
      <c r="M291" s="190" t="s">
        <v>593</v>
      </c>
      <c r="N291" s="64"/>
      <c r="O291" s="64"/>
      <c r="P291" s="64"/>
      <c r="Q291" s="64"/>
      <c r="R291" s="99"/>
      <c r="S291" s="50" t="str">
        <f t="shared" si="49"/>
        <v>Under $750,000</v>
      </c>
      <c r="T291" s="84"/>
      <c r="U291" s="84"/>
      <c r="V291" s="84"/>
      <c r="W291" s="204">
        <v>600</v>
      </c>
      <c r="X291" s="52"/>
      <c r="Y291" s="52"/>
      <c r="Z291" s="53">
        <f t="shared" si="55"/>
        <v>600</v>
      </c>
      <c r="AA291" s="54">
        <f t="shared" si="50"/>
        <v>600</v>
      </c>
      <c r="AB291" s="55">
        <f t="shared" si="56"/>
        <v>0</v>
      </c>
      <c r="AC291" s="56" t="str">
        <f t="shared" si="51"/>
        <v>No</v>
      </c>
      <c r="AD291" s="56">
        <f t="shared" si="57"/>
        <v>5</v>
      </c>
      <c r="AE291" s="56"/>
      <c r="AF291" s="56">
        <f t="shared" si="52"/>
        <v>600</v>
      </c>
      <c r="AG291" s="57">
        <f t="shared" si="53"/>
        <v>5.10006</v>
      </c>
      <c r="AH291" s="56" t="str">
        <f t="shared" si="47"/>
        <v>Yes</v>
      </c>
      <c r="AI291" s="56"/>
      <c r="AJ291" s="56"/>
      <c r="AK291" s="56"/>
      <c r="AL291" s="56"/>
      <c r="AM291" s="56"/>
      <c r="AN291" s="56"/>
      <c r="AO291" s="56"/>
      <c r="AP291" s="56"/>
      <c r="AQ291" s="56"/>
      <c r="AR291" s="56"/>
      <c r="AS291" s="69"/>
      <c r="AT291" s="69"/>
    </row>
    <row r="292" spans="1:46" ht="18" customHeight="1">
      <c r="A292" s="95" t="s">
        <v>10</v>
      </c>
      <c r="B292" s="95" t="s">
        <v>11</v>
      </c>
      <c r="C292" s="173" t="s">
        <v>251</v>
      </c>
      <c r="D292" s="48"/>
      <c r="E292" s="95"/>
      <c r="F292" s="95" t="s">
        <v>136</v>
      </c>
      <c r="G292" s="96">
        <v>2026</v>
      </c>
      <c r="H292" s="96">
        <v>2026</v>
      </c>
      <c r="I292" s="96"/>
      <c r="J292" s="48" t="str">
        <f t="shared" si="48"/>
        <v>Multi Year</v>
      </c>
      <c r="K292" s="96" t="s">
        <v>237</v>
      </c>
      <c r="L292" s="97"/>
      <c r="M292" s="183" t="s">
        <v>594</v>
      </c>
      <c r="N292" s="55"/>
      <c r="O292" s="55"/>
      <c r="P292" s="55"/>
      <c r="Q292" s="55"/>
      <c r="R292" s="252"/>
      <c r="S292" s="50" t="str">
        <f t="shared" si="49"/>
        <v>Over $5 Million</v>
      </c>
      <c r="T292" s="404"/>
      <c r="U292" s="329"/>
      <c r="V292" s="329"/>
      <c r="W292" s="204">
        <v>7500</v>
      </c>
      <c r="X292" s="332">
        <v>7500</v>
      </c>
      <c r="Y292" s="332"/>
      <c r="Z292" s="276">
        <f t="shared" si="55"/>
        <v>15000</v>
      </c>
      <c r="AA292" s="332">
        <f t="shared" si="50"/>
        <v>15000</v>
      </c>
      <c r="AB292" s="55">
        <f t="shared" si="56"/>
        <v>7500</v>
      </c>
      <c r="AC292" s="56" t="str">
        <f t="shared" si="51"/>
        <v>Yes</v>
      </c>
      <c r="AD292" s="56">
        <f t="shared" si="57"/>
        <v>5</v>
      </c>
      <c r="AE292" s="56"/>
      <c r="AF292" s="56">
        <f t="shared" si="52"/>
        <v>7500</v>
      </c>
      <c r="AG292" s="57">
        <f t="shared" si="53"/>
        <v>5.2015000000000002</v>
      </c>
      <c r="AH292" s="56" t="str">
        <f t="shared" si="47"/>
        <v>Yes</v>
      </c>
      <c r="AI292" s="56"/>
      <c r="AJ292" s="56"/>
      <c r="AK292" s="56"/>
      <c r="AL292" s="56"/>
      <c r="AM292" s="56"/>
      <c r="AN292" s="56"/>
      <c r="AO292" s="56"/>
      <c r="AP292" s="56"/>
      <c r="AQ292" s="56"/>
      <c r="AR292" s="56"/>
      <c r="AS292" s="186"/>
      <c r="AT292" s="88" t="s">
        <v>595</v>
      </c>
    </row>
    <row r="293" spans="1:46" ht="18" hidden="1" customHeight="1">
      <c r="A293" s="48" t="s">
        <v>10</v>
      </c>
      <c r="B293" s="48" t="s">
        <v>11</v>
      </c>
      <c r="C293" s="173" t="s">
        <v>251</v>
      </c>
      <c r="D293" s="48"/>
      <c r="E293" s="48"/>
      <c r="F293" s="48" t="s">
        <v>136</v>
      </c>
      <c r="G293" s="49">
        <v>2026</v>
      </c>
      <c r="H293" s="49"/>
      <c r="I293" s="49">
        <v>2026</v>
      </c>
      <c r="J293" s="48" t="str">
        <f t="shared" si="48"/>
        <v>Single Year</v>
      </c>
      <c r="K293" s="49" t="s">
        <v>237</v>
      </c>
      <c r="L293" s="79"/>
      <c r="M293" s="190" t="s">
        <v>596</v>
      </c>
      <c r="N293" s="74"/>
      <c r="O293" s="74"/>
      <c r="P293" s="74"/>
      <c r="Q293" s="74"/>
      <c r="R293" s="252"/>
      <c r="S293" s="50" t="str">
        <f t="shared" si="49"/>
        <v>Under $750,000</v>
      </c>
      <c r="T293" s="239"/>
      <c r="U293" s="80"/>
      <c r="V293" s="80"/>
      <c r="W293" s="204">
        <v>50</v>
      </c>
      <c r="X293" s="81"/>
      <c r="Y293" s="81"/>
      <c r="Z293" s="53">
        <f t="shared" si="55"/>
        <v>50</v>
      </c>
      <c r="AA293" s="54">
        <f t="shared" si="50"/>
        <v>50</v>
      </c>
      <c r="AB293" s="55">
        <f t="shared" si="56"/>
        <v>0</v>
      </c>
      <c r="AC293" s="56" t="str">
        <f t="shared" si="51"/>
        <v>No</v>
      </c>
      <c r="AD293" s="56">
        <f t="shared" si="57"/>
        <v>5</v>
      </c>
      <c r="AE293" s="56"/>
      <c r="AF293" s="56">
        <f t="shared" si="52"/>
        <v>50</v>
      </c>
      <c r="AG293" s="57">
        <f t="shared" si="53"/>
        <v>5.1000050000000003</v>
      </c>
      <c r="AH293" s="56" t="str">
        <f t="shared" si="47"/>
        <v>Yes</v>
      </c>
      <c r="AI293" s="56"/>
      <c r="AJ293" s="56"/>
      <c r="AK293" s="56"/>
      <c r="AL293" s="56"/>
      <c r="AM293" s="56"/>
      <c r="AN293" s="56"/>
      <c r="AO293" s="56"/>
      <c r="AP293" s="56"/>
      <c r="AQ293" s="56"/>
      <c r="AR293" s="56"/>
      <c r="AS293" s="186"/>
      <c r="AT293" s="88" t="s">
        <v>597</v>
      </c>
    </row>
    <row r="294" spans="1:46" ht="18" hidden="1" customHeight="1">
      <c r="A294" s="48" t="s">
        <v>10</v>
      </c>
      <c r="B294" s="48" t="s">
        <v>11</v>
      </c>
      <c r="C294" s="108" t="s">
        <v>251</v>
      </c>
      <c r="D294" s="48"/>
      <c r="E294" s="48"/>
      <c r="F294" s="48" t="s">
        <v>136</v>
      </c>
      <c r="G294" s="49">
        <v>2026</v>
      </c>
      <c r="H294" s="49"/>
      <c r="I294" s="49">
        <v>2026</v>
      </c>
      <c r="J294" s="48" t="str">
        <f t="shared" si="48"/>
        <v>Single Year</v>
      </c>
      <c r="K294" s="49" t="s">
        <v>237</v>
      </c>
      <c r="L294" s="79"/>
      <c r="M294" s="190" t="s">
        <v>598</v>
      </c>
      <c r="N294" s="74"/>
      <c r="O294" s="74"/>
      <c r="P294" s="74"/>
      <c r="Q294" s="74"/>
      <c r="R294" s="99"/>
      <c r="S294" s="50" t="str">
        <f t="shared" si="49"/>
        <v>Under $750,000</v>
      </c>
      <c r="T294" s="239"/>
      <c r="U294" s="80"/>
      <c r="V294" s="80"/>
      <c r="W294" s="204">
        <v>50</v>
      </c>
      <c r="X294" s="81"/>
      <c r="Y294" s="81"/>
      <c r="Z294" s="53">
        <f t="shared" si="55"/>
        <v>50</v>
      </c>
      <c r="AA294" s="54">
        <f t="shared" si="50"/>
        <v>50</v>
      </c>
      <c r="AB294" s="55">
        <f t="shared" si="56"/>
        <v>0</v>
      </c>
      <c r="AC294" s="56" t="str">
        <f t="shared" si="51"/>
        <v>No</v>
      </c>
      <c r="AD294" s="56">
        <f t="shared" si="57"/>
        <v>5</v>
      </c>
      <c r="AE294" s="56"/>
      <c r="AF294" s="56">
        <f t="shared" si="52"/>
        <v>50</v>
      </c>
      <c r="AG294" s="57">
        <f t="shared" si="53"/>
        <v>5.1000050000000003</v>
      </c>
      <c r="AH294" s="56" t="str">
        <f t="shared" si="47"/>
        <v>Yes</v>
      </c>
      <c r="AI294" s="56"/>
      <c r="AJ294" s="56"/>
      <c r="AK294" s="56"/>
      <c r="AL294" s="56"/>
      <c r="AM294" s="56"/>
      <c r="AN294" s="56"/>
      <c r="AO294" s="56"/>
      <c r="AP294" s="56"/>
      <c r="AQ294" s="56"/>
      <c r="AR294" s="56"/>
      <c r="AS294" s="89"/>
      <c r="AT294" s="88"/>
    </row>
    <row r="295" spans="1:46" ht="18" hidden="1" customHeight="1">
      <c r="A295" s="95" t="s">
        <v>10</v>
      </c>
      <c r="B295" s="95" t="s">
        <v>11</v>
      </c>
      <c r="C295" s="108" t="s">
        <v>251</v>
      </c>
      <c r="D295" s="95"/>
      <c r="E295" s="95"/>
      <c r="F295" s="95" t="s">
        <v>136</v>
      </c>
      <c r="G295" s="96">
        <v>2026</v>
      </c>
      <c r="H295" s="96"/>
      <c r="I295" s="96">
        <v>2026</v>
      </c>
      <c r="J295" s="48" t="str">
        <f t="shared" si="48"/>
        <v>Single Year</v>
      </c>
      <c r="K295" s="96" t="s">
        <v>237</v>
      </c>
      <c r="L295" s="100"/>
      <c r="M295" s="190" t="s">
        <v>599</v>
      </c>
      <c r="N295" s="99"/>
      <c r="O295" s="99"/>
      <c r="P295" s="99"/>
      <c r="Q295" s="99"/>
      <c r="R295" s="64"/>
      <c r="S295" s="50" t="str">
        <f t="shared" si="49"/>
        <v>Under $750,000</v>
      </c>
      <c r="T295" s="247"/>
      <c r="U295" s="101"/>
      <c r="V295" s="101"/>
      <c r="W295" s="204">
        <v>75</v>
      </c>
      <c r="X295" s="102"/>
      <c r="Y295" s="102"/>
      <c r="Z295" s="53">
        <f t="shared" si="55"/>
        <v>75</v>
      </c>
      <c r="AA295" s="54">
        <f t="shared" si="50"/>
        <v>75</v>
      </c>
      <c r="AB295" s="55">
        <f t="shared" si="56"/>
        <v>0</v>
      </c>
      <c r="AC295" s="56" t="str">
        <f t="shared" si="51"/>
        <v>No</v>
      </c>
      <c r="AD295" s="56">
        <f t="shared" si="57"/>
        <v>5</v>
      </c>
      <c r="AE295" s="56"/>
      <c r="AF295" s="56">
        <f t="shared" si="52"/>
        <v>75</v>
      </c>
      <c r="AG295" s="57">
        <f t="shared" si="53"/>
        <v>5.1000075000000002</v>
      </c>
      <c r="AH295" s="56" t="str">
        <f t="shared" si="47"/>
        <v>Yes</v>
      </c>
      <c r="AI295" s="56"/>
      <c r="AJ295" s="56"/>
      <c r="AK295" s="56"/>
      <c r="AL295" s="56"/>
      <c r="AM295" s="56"/>
      <c r="AN295" s="56"/>
      <c r="AO295" s="56"/>
      <c r="AP295" s="56"/>
      <c r="AQ295" s="56"/>
      <c r="AR295" s="56"/>
      <c r="AS295" s="89"/>
      <c r="AT295" s="88"/>
    </row>
    <row r="296" spans="1:46" ht="18" hidden="1" customHeight="1">
      <c r="A296" s="48" t="s">
        <v>10</v>
      </c>
      <c r="B296" s="48" t="s">
        <v>33</v>
      </c>
      <c r="C296" s="108" t="s">
        <v>258</v>
      </c>
      <c r="D296" s="173" t="s">
        <v>261</v>
      </c>
      <c r="E296" s="48"/>
      <c r="F296" s="48" t="s">
        <v>145</v>
      </c>
      <c r="G296" s="49">
        <v>2026</v>
      </c>
      <c r="H296" s="49"/>
      <c r="I296" s="49">
        <v>2026</v>
      </c>
      <c r="J296" s="48" t="str">
        <f t="shared" si="48"/>
        <v>Single Year</v>
      </c>
      <c r="K296" s="49" t="s">
        <v>237</v>
      </c>
      <c r="L296" s="63"/>
      <c r="M296" s="190" t="s">
        <v>600</v>
      </c>
      <c r="N296" s="252"/>
      <c r="O296" s="252"/>
      <c r="P296" s="252"/>
      <c r="Q296" s="252"/>
      <c r="R296" s="55"/>
      <c r="S296" s="50" t="str">
        <f t="shared" si="49"/>
        <v>Under $750,000</v>
      </c>
      <c r="T296" s="253"/>
      <c r="U296" s="86"/>
      <c r="V296" s="86"/>
      <c r="W296" s="204">
        <v>50</v>
      </c>
      <c r="X296" s="52"/>
      <c r="Y296" s="52"/>
      <c r="Z296" s="53">
        <f t="shared" si="55"/>
        <v>50</v>
      </c>
      <c r="AA296" s="54">
        <f t="shared" si="50"/>
        <v>50</v>
      </c>
      <c r="AB296" s="55">
        <f t="shared" si="56"/>
        <v>0</v>
      </c>
      <c r="AC296" s="56" t="str">
        <f t="shared" si="51"/>
        <v>No</v>
      </c>
      <c r="AD296" s="56">
        <f t="shared" si="57"/>
        <v>5</v>
      </c>
      <c r="AE296" s="56"/>
      <c r="AF296" s="56">
        <f t="shared" si="52"/>
        <v>50</v>
      </c>
      <c r="AG296" s="57">
        <f t="shared" si="53"/>
        <v>5.1000050000000003</v>
      </c>
      <c r="AH296" s="56" t="str">
        <f t="shared" si="47"/>
        <v>Yes</v>
      </c>
      <c r="AI296" s="56"/>
      <c r="AJ296" s="56"/>
      <c r="AK296" s="56"/>
      <c r="AL296" s="56"/>
      <c r="AM296" s="56"/>
      <c r="AN296" s="56"/>
      <c r="AO296" s="56"/>
      <c r="AP296" s="56"/>
      <c r="AQ296" s="56"/>
      <c r="AR296" s="56"/>
      <c r="AS296" s="89"/>
      <c r="AT296" s="88"/>
    </row>
    <row r="297" spans="1:46" ht="18" hidden="1" customHeight="1">
      <c r="A297" s="95" t="s">
        <v>10</v>
      </c>
      <c r="B297" s="95" t="s">
        <v>33</v>
      </c>
      <c r="C297" s="108" t="s">
        <v>258</v>
      </c>
      <c r="D297" s="108" t="s">
        <v>261</v>
      </c>
      <c r="E297" s="95"/>
      <c r="F297" s="95" t="s">
        <v>145</v>
      </c>
      <c r="G297" s="96">
        <v>2026</v>
      </c>
      <c r="H297" s="96"/>
      <c r="I297" s="96">
        <v>2026</v>
      </c>
      <c r="J297" s="48" t="str">
        <f t="shared" si="48"/>
        <v>Single Year</v>
      </c>
      <c r="K297" s="96" t="s">
        <v>237</v>
      </c>
      <c r="L297" s="97"/>
      <c r="M297" s="190" t="s">
        <v>601</v>
      </c>
      <c r="N297" s="254"/>
      <c r="O297" s="254"/>
      <c r="P297" s="254"/>
      <c r="Q297" s="254"/>
      <c r="R297" s="64"/>
      <c r="S297" s="50" t="str">
        <f t="shared" si="49"/>
        <v>Under $750,000</v>
      </c>
      <c r="T297" s="255"/>
      <c r="U297" s="256"/>
      <c r="V297" s="256"/>
      <c r="W297" s="204">
        <v>20</v>
      </c>
      <c r="X297" s="54"/>
      <c r="Y297" s="54"/>
      <c r="Z297" s="53">
        <f t="shared" si="55"/>
        <v>20</v>
      </c>
      <c r="AA297" s="54">
        <f t="shared" si="50"/>
        <v>20</v>
      </c>
      <c r="AB297" s="55">
        <f t="shared" si="56"/>
        <v>0</v>
      </c>
      <c r="AC297" s="56" t="str">
        <f t="shared" si="51"/>
        <v>No</v>
      </c>
      <c r="AD297" s="56">
        <f t="shared" si="57"/>
        <v>5</v>
      </c>
      <c r="AE297" s="56"/>
      <c r="AF297" s="56">
        <f t="shared" si="52"/>
        <v>20</v>
      </c>
      <c r="AG297" s="57">
        <f t="shared" si="53"/>
        <v>5.1000019999999999</v>
      </c>
      <c r="AH297" s="56" t="str">
        <f t="shared" si="47"/>
        <v>Yes</v>
      </c>
      <c r="AI297" s="56"/>
      <c r="AJ297" s="56"/>
      <c r="AK297" s="56"/>
      <c r="AL297" s="56"/>
      <c r="AM297" s="56"/>
      <c r="AN297" s="56"/>
      <c r="AO297" s="56"/>
      <c r="AP297" s="56"/>
      <c r="AQ297" s="56"/>
      <c r="AR297" s="56"/>
      <c r="AS297" s="89"/>
      <c r="AT297" s="88"/>
    </row>
    <row r="298" spans="1:46" ht="18" hidden="1" customHeight="1">
      <c r="A298" s="48" t="s">
        <v>10</v>
      </c>
      <c r="B298" s="48" t="s">
        <v>33</v>
      </c>
      <c r="C298" s="173" t="s">
        <v>251</v>
      </c>
      <c r="D298" s="69"/>
      <c r="E298" s="69"/>
      <c r="F298" s="69" t="s">
        <v>136</v>
      </c>
      <c r="G298" s="63">
        <v>2026</v>
      </c>
      <c r="H298" s="63"/>
      <c r="I298" s="63">
        <v>2026</v>
      </c>
      <c r="J298" s="48" t="str">
        <f t="shared" si="48"/>
        <v>Single Year</v>
      </c>
      <c r="K298" s="49" t="s">
        <v>237</v>
      </c>
      <c r="L298" s="79"/>
      <c r="M298" s="190" t="s">
        <v>602</v>
      </c>
      <c r="N298" s="74"/>
      <c r="O298" s="74"/>
      <c r="P298" s="74"/>
      <c r="Q298" s="74"/>
      <c r="R298" s="64"/>
      <c r="S298" s="50" t="str">
        <f t="shared" si="49"/>
        <v>Under $750,000</v>
      </c>
      <c r="T298" s="239"/>
      <c r="U298" s="80"/>
      <c r="V298" s="80"/>
      <c r="W298" s="204">
        <v>100</v>
      </c>
      <c r="X298" s="81"/>
      <c r="Y298" s="81"/>
      <c r="Z298" s="213"/>
      <c r="AA298" s="54">
        <f t="shared" si="50"/>
        <v>100</v>
      </c>
      <c r="AB298" s="102"/>
      <c r="AC298" s="56" t="str">
        <f t="shared" si="51"/>
        <v>No</v>
      </c>
      <c r="AD298" s="56">
        <f t="shared" si="57"/>
        <v>5</v>
      </c>
      <c r="AE298" s="56"/>
      <c r="AF298" s="56">
        <f t="shared" si="52"/>
        <v>100</v>
      </c>
      <c r="AG298" s="57">
        <f t="shared" si="53"/>
        <v>5.1000100000000002</v>
      </c>
      <c r="AH298" s="56" t="str">
        <f t="shared" si="47"/>
        <v>Yes</v>
      </c>
      <c r="AI298" s="56"/>
      <c r="AJ298" s="56"/>
      <c r="AK298" s="56"/>
      <c r="AL298" s="56"/>
      <c r="AM298" s="56"/>
      <c r="AN298" s="56"/>
      <c r="AO298" s="56"/>
      <c r="AP298" s="56"/>
      <c r="AQ298" s="56"/>
      <c r="AR298" s="56"/>
      <c r="AS298" s="89"/>
      <c r="AT298" s="88"/>
    </row>
    <row r="299" spans="1:46" ht="18" hidden="1" customHeight="1">
      <c r="A299" s="48" t="s">
        <v>66</v>
      </c>
      <c r="B299" s="48" t="s">
        <v>79</v>
      </c>
      <c r="C299" s="173" t="s">
        <v>258</v>
      </c>
      <c r="D299" s="173" t="s">
        <v>261</v>
      </c>
      <c r="E299" s="48"/>
      <c r="F299" s="48" t="s">
        <v>136</v>
      </c>
      <c r="G299" s="49">
        <v>2026</v>
      </c>
      <c r="H299" s="49"/>
      <c r="I299" s="49">
        <v>2026</v>
      </c>
      <c r="J299" s="48" t="str">
        <f t="shared" si="48"/>
        <v>Single Year</v>
      </c>
      <c r="K299" s="49" t="s">
        <v>237</v>
      </c>
      <c r="L299" s="63"/>
      <c r="M299" s="190" t="s">
        <v>603</v>
      </c>
      <c r="N299" s="64"/>
      <c r="O299" s="64"/>
      <c r="P299" s="64"/>
      <c r="Q299" s="64"/>
      <c r="R299" s="55"/>
      <c r="S299" s="50" t="str">
        <f t="shared" si="49"/>
        <v>$1 Million to $5 Million</v>
      </c>
      <c r="T299" s="61"/>
      <c r="U299" s="60"/>
      <c r="V299" s="59"/>
      <c r="W299" s="204">
        <v>1480.04</v>
      </c>
      <c r="X299" s="52"/>
      <c r="Y299" s="52"/>
      <c r="Z299" s="53">
        <f t="shared" ref="Z299:Z362" si="58">SUM(U299:Y299)</f>
        <v>1480.04</v>
      </c>
      <c r="AA299" s="54">
        <f t="shared" si="50"/>
        <v>1480.04</v>
      </c>
      <c r="AB299" s="55">
        <f t="shared" ref="AB299:AB357" si="59">SUM(X299:Y299)</f>
        <v>0</v>
      </c>
      <c r="AC299" s="56" t="str">
        <f t="shared" si="51"/>
        <v>Yes</v>
      </c>
      <c r="AD299" s="56">
        <f t="shared" si="57"/>
        <v>5</v>
      </c>
      <c r="AE299" s="56"/>
      <c r="AF299" s="56">
        <f t="shared" si="52"/>
        <v>1480.04</v>
      </c>
      <c r="AG299" s="57">
        <f t="shared" si="53"/>
        <v>5.1001479999999999</v>
      </c>
      <c r="AH299" s="56" t="str">
        <f t="shared" si="47"/>
        <v>Yes</v>
      </c>
      <c r="AI299" s="56"/>
      <c r="AJ299" s="56"/>
      <c r="AK299" s="56"/>
      <c r="AL299" s="56"/>
      <c r="AM299" s="56"/>
      <c r="AN299" s="56"/>
      <c r="AO299" s="56"/>
      <c r="AP299" s="56"/>
      <c r="AQ299" s="56"/>
      <c r="AR299" s="56"/>
      <c r="AS299" s="89"/>
      <c r="AT299" s="88"/>
    </row>
    <row r="300" spans="1:46" ht="18" customHeight="1">
      <c r="A300" s="95" t="s">
        <v>66</v>
      </c>
      <c r="B300" s="95" t="s">
        <v>79</v>
      </c>
      <c r="C300" s="173" t="s">
        <v>258</v>
      </c>
      <c r="D300" s="173" t="s">
        <v>261</v>
      </c>
      <c r="E300" s="95"/>
      <c r="F300" s="95" t="s">
        <v>136</v>
      </c>
      <c r="G300" s="96">
        <v>2026</v>
      </c>
      <c r="H300" s="96">
        <v>2026</v>
      </c>
      <c r="I300" s="96"/>
      <c r="J300" s="48" t="str">
        <f t="shared" si="48"/>
        <v>Multi Year</v>
      </c>
      <c r="K300" s="96" t="s">
        <v>237</v>
      </c>
      <c r="L300" s="97"/>
      <c r="M300" s="183" t="s">
        <v>604</v>
      </c>
      <c r="N300" s="55"/>
      <c r="O300" s="55"/>
      <c r="P300" s="55"/>
      <c r="Q300" s="55"/>
      <c r="R300" s="64"/>
      <c r="S300" s="50" t="str">
        <f t="shared" si="49"/>
        <v>$1 Million to $5 Million</v>
      </c>
      <c r="T300" s="70"/>
      <c r="U300" s="405"/>
      <c r="V300" s="404"/>
      <c r="W300" s="204">
        <v>406</v>
      </c>
      <c r="X300" s="332">
        <v>794</v>
      </c>
      <c r="Y300" s="332"/>
      <c r="Z300" s="276">
        <f t="shared" si="58"/>
        <v>1200</v>
      </c>
      <c r="AA300" s="332">
        <f t="shared" si="50"/>
        <v>1200</v>
      </c>
      <c r="AB300" s="55">
        <f t="shared" si="59"/>
        <v>794</v>
      </c>
      <c r="AC300" s="56" t="str">
        <f t="shared" si="51"/>
        <v>Yes</v>
      </c>
      <c r="AD300" s="56">
        <f t="shared" si="57"/>
        <v>5</v>
      </c>
      <c r="AE300" s="56"/>
      <c r="AF300" s="56">
        <f t="shared" si="52"/>
        <v>406</v>
      </c>
      <c r="AG300" s="57">
        <f t="shared" si="53"/>
        <v>5.2001200000000001</v>
      </c>
      <c r="AH300" s="56" t="str">
        <f t="shared" si="47"/>
        <v>Yes</v>
      </c>
      <c r="AI300" s="56"/>
      <c r="AJ300" s="56"/>
      <c r="AK300" s="56"/>
      <c r="AL300" s="56"/>
      <c r="AM300" s="56"/>
      <c r="AN300" s="56"/>
      <c r="AO300" s="56"/>
      <c r="AP300" s="56"/>
      <c r="AQ300" s="56"/>
      <c r="AR300" s="56"/>
      <c r="AS300" s="89"/>
      <c r="AT300" s="88"/>
    </row>
    <row r="301" spans="1:46" ht="18" customHeight="1">
      <c r="A301" s="48" t="s">
        <v>66</v>
      </c>
      <c r="B301" s="48" t="s">
        <v>79</v>
      </c>
      <c r="C301" s="173" t="s">
        <v>258</v>
      </c>
      <c r="D301" s="173" t="s">
        <v>261</v>
      </c>
      <c r="E301" s="48"/>
      <c r="F301" s="48" t="s">
        <v>136</v>
      </c>
      <c r="G301" s="49">
        <v>2026</v>
      </c>
      <c r="H301" s="49">
        <v>2026</v>
      </c>
      <c r="I301" s="49"/>
      <c r="J301" s="48" t="str">
        <f t="shared" si="48"/>
        <v>Multi Year</v>
      </c>
      <c r="K301" s="49" t="s">
        <v>237</v>
      </c>
      <c r="L301" s="63"/>
      <c r="M301" s="183" t="s">
        <v>605</v>
      </c>
      <c r="N301" s="64"/>
      <c r="O301" s="64"/>
      <c r="P301" s="64"/>
      <c r="Q301" s="64"/>
      <c r="R301" s="64"/>
      <c r="S301" s="50" t="str">
        <f t="shared" si="49"/>
        <v>Under $750,000</v>
      </c>
      <c r="T301" s="336"/>
      <c r="U301" s="335"/>
      <c r="V301" s="65"/>
      <c r="W301" s="204">
        <v>290</v>
      </c>
      <c r="X301" s="275">
        <v>200</v>
      </c>
      <c r="Y301" s="275"/>
      <c r="Z301" s="276">
        <f t="shared" si="58"/>
        <v>490</v>
      </c>
      <c r="AA301" s="332">
        <f t="shared" si="50"/>
        <v>490</v>
      </c>
      <c r="AB301" s="55">
        <f t="shared" si="59"/>
        <v>200</v>
      </c>
      <c r="AC301" s="56" t="str">
        <f t="shared" si="51"/>
        <v>No</v>
      </c>
      <c r="AD301" s="56">
        <f t="shared" si="57"/>
        <v>5</v>
      </c>
      <c r="AE301" s="56"/>
      <c r="AF301" s="56">
        <f t="shared" si="52"/>
        <v>290</v>
      </c>
      <c r="AG301" s="57">
        <f t="shared" si="53"/>
        <v>5.2000489999999999</v>
      </c>
      <c r="AH301" s="56" t="str">
        <f t="shared" si="47"/>
        <v>Yes</v>
      </c>
      <c r="AI301" s="56"/>
      <c r="AJ301" s="56"/>
      <c r="AK301" s="56"/>
      <c r="AL301" s="56"/>
      <c r="AM301" s="56"/>
      <c r="AN301" s="56"/>
      <c r="AO301" s="56"/>
      <c r="AP301" s="56"/>
      <c r="AQ301" s="56"/>
      <c r="AR301" s="56"/>
      <c r="AS301" s="89"/>
      <c r="AT301" s="88"/>
    </row>
    <row r="302" spans="1:46" ht="18" customHeight="1">
      <c r="A302" s="48" t="s">
        <v>66</v>
      </c>
      <c r="B302" s="48" t="s">
        <v>79</v>
      </c>
      <c r="C302" s="173" t="s">
        <v>258</v>
      </c>
      <c r="D302" s="173" t="s">
        <v>261</v>
      </c>
      <c r="E302" s="48"/>
      <c r="F302" s="48" t="s">
        <v>136</v>
      </c>
      <c r="G302" s="49">
        <v>2026</v>
      </c>
      <c r="H302" s="49">
        <v>2026</v>
      </c>
      <c r="I302" s="49"/>
      <c r="J302" s="48" t="str">
        <f t="shared" si="48"/>
        <v>Multi Year</v>
      </c>
      <c r="K302" s="49" t="s">
        <v>237</v>
      </c>
      <c r="L302" s="63"/>
      <c r="M302" s="183" t="s">
        <v>606</v>
      </c>
      <c r="N302" s="64"/>
      <c r="O302" s="64"/>
      <c r="P302" s="64"/>
      <c r="Q302" s="64"/>
      <c r="R302" s="64"/>
      <c r="S302" s="50" t="str">
        <f t="shared" si="49"/>
        <v>$1 Million to $5 Million</v>
      </c>
      <c r="T302" s="336"/>
      <c r="U302" s="335"/>
      <c r="V302" s="65"/>
      <c r="W302" s="204">
        <v>850</v>
      </c>
      <c r="X302" s="275">
        <v>1350</v>
      </c>
      <c r="Y302" s="275"/>
      <c r="Z302" s="276">
        <f t="shared" si="58"/>
        <v>2200</v>
      </c>
      <c r="AA302" s="332">
        <f t="shared" si="50"/>
        <v>2200</v>
      </c>
      <c r="AB302" s="55">
        <f t="shared" si="59"/>
        <v>1350</v>
      </c>
      <c r="AC302" s="56" t="str">
        <f t="shared" si="51"/>
        <v>Yes</v>
      </c>
      <c r="AD302" s="56">
        <f t="shared" si="57"/>
        <v>5</v>
      </c>
      <c r="AE302" s="56"/>
      <c r="AF302" s="56">
        <f t="shared" si="52"/>
        <v>850</v>
      </c>
      <c r="AG302" s="57">
        <f t="shared" si="53"/>
        <v>5.2002199999999998</v>
      </c>
      <c r="AH302" s="56" t="str">
        <f t="shared" si="47"/>
        <v>Yes</v>
      </c>
      <c r="AI302" s="56"/>
      <c r="AJ302" s="56"/>
      <c r="AK302" s="56"/>
      <c r="AL302" s="56"/>
      <c r="AM302" s="56"/>
      <c r="AN302" s="56"/>
      <c r="AO302" s="56"/>
      <c r="AP302" s="56"/>
      <c r="AQ302" s="56"/>
      <c r="AR302" s="56"/>
      <c r="AS302" s="89"/>
      <c r="AT302" s="88"/>
    </row>
    <row r="303" spans="1:46" ht="18" customHeight="1">
      <c r="A303" s="48" t="s">
        <v>66</v>
      </c>
      <c r="B303" s="48" t="s">
        <v>79</v>
      </c>
      <c r="C303" s="173" t="s">
        <v>258</v>
      </c>
      <c r="D303" s="173" t="s">
        <v>261</v>
      </c>
      <c r="E303" s="48"/>
      <c r="F303" s="48" t="s">
        <v>136</v>
      </c>
      <c r="G303" s="49">
        <v>2026</v>
      </c>
      <c r="H303" s="49">
        <v>2026</v>
      </c>
      <c r="I303" s="49"/>
      <c r="J303" s="48" t="str">
        <f t="shared" si="48"/>
        <v>Multi Year</v>
      </c>
      <c r="K303" s="49" t="s">
        <v>237</v>
      </c>
      <c r="L303" s="63"/>
      <c r="M303" s="183" t="s">
        <v>607</v>
      </c>
      <c r="N303" s="64"/>
      <c r="O303" s="64"/>
      <c r="P303" s="64"/>
      <c r="Q303" s="64"/>
      <c r="R303" s="64"/>
      <c r="S303" s="50" t="str">
        <f t="shared" si="49"/>
        <v>$750,000 to $1 Million</v>
      </c>
      <c r="T303" s="336"/>
      <c r="U303" s="335"/>
      <c r="V303" s="65"/>
      <c r="W303" s="204">
        <v>348.3</v>
      </c>
      <c r="X303" s="275">
        <v>646.79999999999995</v>
      </c>
      <c r="Y303" s="275"/>
      <c r="Z303" s="276">
        <f t="shared" si="58"/>
        <v>995.09999999999991</v>
      </c>
      <c r="AA303" s="332">
        <f t="shared" si="50"/>
        <v>995.09999999999991</v>
      </c>
      <c r="AB303" s="55">
        <f t="shared" si="59"/>
        <v>646.79999999999995</v>
      </c>
      <c r="AC303" s="56" t="str">
        <f t="shared" si="51"/>
        <v>Yes</v>
      </c>
      <c r="AD303" s="56">
        <f t="shared" si="57"/>
        <v>5</v>
      </c>
      <c r="AE303" s="56"/>
      <c r="AF303" s="56">
        <f t="shared" si="52"/>
        <v>348.3</v>
      </c>
      <c r="AG303" s="57">
        <f t="shared" si="53"/>
        <v>5.2000995100000003</v>
      </c>
      <c r="AH303" s="56" t="str">
        <f t="shared" si="47"/>
        <v>Yes</v>
      </c>
      <c r="AI303" s="56"/>
      <c r="AJ303" s="56"/>
      <c r="AK303" s="56"/>
      <c r="AL303" s="56"/>
      <c r="AM303" s="56"/>
      <c r="AN303" s="56"/>
      <c r="AO303" s="56"/>
      <c r="AP303" s="56"/>
      <c r="AQ303" s="56"/>
      <c r="AR303" s="56"/>
      <c r="AS303" s="89"/>
      <c r="AT303" s="88"/>
    </row>
    <row r="304" spans="1:46" ht="18" customHeight="1">
      <c r="A304" s="48" t="s">
        <v>66</v>
      </c>
      <c r="B304" s="48" t="s">
        <v>79</v>
      </c>
      <c r="C304" s="173" t="s">
        <v>258</v>
      </c>
      <c r="D304" s="173" t="s">
        <v>261</v>
      </c>
      <c r="E304" s="48"/>
      <c r="F304" s="48" t="s">
        <v>136</v>
      </c>
      <c r="G304" s="49">
        <v>2026</v>
      </c>
      <c r="H304" s="49">
        <v>2026</v>
      </c>
      <c r="I304" s="49"/>
      <c r="J304" s="48" t="str">
        <f t="shared" si="48"/>
        <v>Multi Year</v>
      </c>
      <c r="K304" s="49" t="s">
        <v>237</v>
      </c>
      <c r="L304" s="63"/>
      <c r="M304" s="183" t="s">
        <v>608</v>
      </c>
      <c r="N304" s="64"/>
      <c r="O304" s="64"/>
      <c r="P304" s="64"/>
      <c r="Q304" s="64"/>
      <c r="R304" s="64"/>
      <c r="S304" s="50" t="str">
        <f t="shared" si="49"/>
        <v>$1 Million to $5 Million</v>
      </c>
      <c r="T304" s="336"/>
      <c r="U304" s="335"/>
      <c r="V304" s="65"/>
      <c r="W304" s="204">
        <v>89</v>
      </c>
      <c r="X304" s="275">
        <v>1837</v>
      </c>
      <c r="Y304" s="275"/>
      <c r="Z304" s="276">
        <f t="shared" si="58"/>
        <v>1926</v>
      </c>
      <c r="AA304" s="332">
        <f t="shared" si="50"/>
        <v>1926</v>
      </c>
      <c r="AB304" s="55">
        <f t="shared" si="59"/>
        <v>1837</v>
      </c>
      <c r="AC304" s="56" t="str">
        <f t="shared" si="51"/>
        <v>Yes</v>
      </c>
      <c r="AD304" s="56">
        <f t="shared" si="57"/>
        <v>5</v>
      </c>
      <c r="AE304" s="56"/>
      <c r="AF304" s="56">
        <f t="shared" si="52"/>
        <v>89</v>
      </c>
      <c r="AG304" s="57">
        <f t="shared" si="53"/>
        <v>5.2001926000000003</v>
      </c>
      <c r="AH304" s="56" t="str">
        <f t="shared" si="47"/>
        <v>Yes</v>
      </c>
      <c r="AI304" s="56"/>
      <c r="AJ304" s="56"/>
      <c r="AK304" s="56"/>
      <c r="AL304" s="56"/>
      <c r="AM304" s="56"/>
      <c r="AN304" s="56"/>
      <c r="AO304" s="56"/>
      <c r="AP304" s="56"/>
      <c r="AQ304" s="56"/>
      <c r="AR304" s="56"/>
      <c r="AS304" s="89"/>
      <c r="AT304" s="88"/>
    </row>
    <row r="305" spans="1:46" ht="18" customHeight="1">
      <c r="A305" s="48" t="s">
        <v>66</v>
      </c>
      <c r="B305" s="48" t="s">
        <v>79</v>
      </c>
      <c r="C305" s="173" t="s">
        <v>258</v>
      </c>
      <c r="D305" s="69" t="s">
        <v>261</v>
      </c>
      <c r="E305" s="48"/>
      <c r="F305" s="48" t="s">
        <v>136</v>
      </c>
      <c r="G305" s="49">
        <v>2026</v>
      </c>
      <c r="H305" s="49">
        <v>2026</v>
      </c>
      <c r="I305" s="49"/>
      <c r="J305" s="48" t="str">
        <f t="shared" si="48"/>
        <v>Multi Year</v>
      </c>
      <c r="K305" s="49" t="s">
        <v>237</v>
      </c>
      <c r="L305" s="63"/>
      <c r="M305" s="183" t="s">
        <v>609</v>
      </c>
      <c r="N305" s="64"/>
      <c r="O305" s="64"/>
      <c r="P305" s="64"/>
      <c r="Q305" s="64"/>
      <c r="R305" s="64"/>
      <c r="S305" s="50" t="str">
        <f t="shared" si="49"/>
        <v>Under $750,000</v>
      </c>
      <c r="T305" s="336"/>
      <c r="U305" s="335"/>
      <c r="V305" s="65"/>
      <c r="W305" s="204">
        <v>190</v>
      </c>
      <c r="X305" s="275">
        <v>130</v>
      </c>
      <c r="Y305" s="275"/>
      <c r="Z305" s="276">
        <f t="shared" si="58"/>
        <v>320</v>
      </c>
      <c r="AA305" s="332">
        <f t="shared" si="50"/>
        <v>320</v>
      </c>
      <c r="AB305" s="55">
        <f t="shared" si="59"/>
        <v>130</v>
      </c>
      <c r="AC305" s="56" t="str">
        <f t="shared" si="51"/>
        <v>No</v>
      </c>
      <c r="AD305" s="56">
        <f t="shared" si="57"/>
        <v>5</v>
      </c>
      <c r="AE305" s="56"/>
      <c r="AF305" s="56">
        <f t="shared" si="52"/>
        <v>190</v>
      </c>
      <c r="AG305" s="57">
        <f t="shared" si="53"/>
        <v>5.2000320000000002</v>
      </c>
      <c r="AH305" s="56" t="str">
        <f t="shared" si="47"/>
        <v>Yes</v>
      </c>
      <c r="AI305" s="56"/>
      <c r="AJ305" s="56"/>
      <c r="AK305" s="56"/>
      <c r="AL305" s="56"/>
      <c r="AM305" s="56"/>
      <c r="AN305" s="56"/>
      <c r="AO305" s="56"/>
      <c r="AP305" s="56"/>
      <c r="AQ305" s="56"/>
      <c r="AR305" s="56"/>
      <c r="AS305" s="89"/>
      <c r="AT305" s="88" t="s">
        <v>610</v>
      </c>
    </row>
    <row r="306" spans="1:46" ht="18" customHeight="1">
      <c r="A306" s="48" t="s">
        <v>66</v>
      </c>
      <c r="B306" s="48" t="s">
        <v>79</v>
      </c>
      <c r="C306" s="108" t="s">
        <v>251</v>
      </c>
      <c r="D306" s="48"/>
      <c r="E306" s="48"/>
      <c r="F306" s="48" t="s">
        <v>151</v>
      </c>
      <c r="G306" s="49">
        <v>2026</v>
      </c>
      <c r="H306" s="49">
        <v>2026</v>
      </c>
      <c r="I306" s="49"/>
      <c r="J306" s="48" t="str">
        <f t="shared" si="48"/>
        <v>Multi Year</v>
      </c>
      <c r="K306" s="49" t="s">
        <v>237</v>
      </c>
      <c r="L306" s="63"/>
      <c r="M306" s="183" t="s">
        <v>611</v>
      </c>
      <c r="N306" s="64"/>
      <c r="O306" s="64"/>
      <c r="P306" s="64"/>
      <c r="Q306" s="64"/>
      <c r="R306" s="64"/>
      <c r="S306" s="50" t="str">
        <f t="shared" si="49"/>
        <v>$750,000 to $1 Million</v>
      </c>
      <c r="T306" s="336"/>
      <c r="U306" s="335"/>
      <c r="V306" s="65"/>
      <c r="W306" s="204">
        <v>39.1</v>
      </c>
      <c r="X306" s="275">
        <v>731.5</v>
      </c>
      <c r="Y306" s="275"/>
      <c r="Z306" s="276">
        <f t="shared" si="58"/>
        <v>770.6</v>
      </c>
      <c r="AA306" s="332">
        <f t="shared" si="50"/>
        <v>770.6</v>
      </c>
      <c r="AB306" s="55">
        <f t="shared" si="59"/>
        <v>731.5</v>
      </c>
      <c r="AC306" s="56" t="str">
        <f t="shared" si="51"/>
        <v>Yes</v>
      </c>
      <c r="AD306" s="56">
        <f t="shared" si="57"/>
        <v>5</v>
      </c>
      <c r="AE306" s="56"/>
      <c r="AF306" s="56">
        <f t="shared" si="52"/>
        <v>39.1</v>
      </c>
      <c r="AG306" s="57">
        <f t="shared" si="53"/>
        <v>5.2000770599999999</v>
      </c>
      <c r="AH306" s="56" t="str">
        <f t="shared" si="47"/>
        <v>Yes</v>
      </c>
      <c r="AI306" s="56"/>
      <c r="AJ306" s="56"/>
      <c r="AK306" s="56"/>
      <c r="AL306" s="56"/>
      <c r="AM306" s="56"/>
      <c r="AN306" s="56"/>
      <c r="AO306" s="56"/>
      <c r="AP306" s="56"/>
      <c r="AQ306" s="56"/>
      <c r="AR306" s="56"/>
      <c r="AS306" s="89"/>
      <c r="AT306" s="88"/>
    </row>
    <row r="307" spans="1:46" ht="18" customHeight="1">
      <c r="A307" s="48" t="s">
        <v>66</v>
      </c>
      <c r="B307" s="48" t="s">
        <v>79</v>
      </c>
      <c r="C307" s="173" t="s">
        <v>251</v>
      </c>
      <c r="D307" s="48"/>
      <c r="E307" s="48"/>
      <c r="F307" s="48" t="s">
        <v>145</v>
      </c>
      <c r="G307" s="49">
        <v>2026</v>
      </c>
      <c r="H307" s="49">
        <v>2026</v>
      </c>
      <c r="I307" s="49"/>
      <c r="J307" s="48" t="str">
        <f t="shared" si="48"/>
        <v>Multi Year</v>
      </c>
      <c r="K307" s="49" t="s">
        <v>237</v>
      </c>
      <c r="L307" s="63"/>
      <c r="M307" s="183" t="s">
        <v>612</v>
      </c>
      <c r="N307" s="64"/>
      <c r="O307" s="64"/>
      <c r="P307" s="64"/>
      <c r="Q307" s="64"/>
      <c r="R307" s="55"/>
      <c r="S307" s="50" t="str">
        <f t="shared" si="49"/>
        <v>Under $750,000</v>
      </c>
      <c r="T307" s="336"/>
      <c r="U307" s="335"/>
      <c r="V307" s="65"/>
      <c r="W307" s="204">
        <v>124.9</v>
      </c>
      <c r="X307" s="275">
        <v>310</v>
      </c>
      <c r="Y307" s="275"/>
      <c r="Z307" s="276">
        <f t="shared" si="58"/>
        <v>434.9</v>
      </c>
      <c r="AA307" s="332">
        <f t="shared" si="50"/>
        <v>434.9</v>
      </c>
      <c r="AB307" s="55">
        <f t="shared" si="59"/>
        <v>310</v>
      </c>
      <c r="AC307" s="56" t="str">
        <f t="shared" si="51"/>
        <v>No</v>
      </c>
      <c r="AD307" s="56">
        <f t="shared" si="57"/>
        <v>5</v>
      </c>
      <c r="AE307" s="56"/>
      <c r="AF307" s="56">
        <f t="shared" si="52"/>
        <v>124.9</v>
      </c>
      <c r="AG307" s="57">
        <f t="shared" si="53"/>
        <v>5.2000434899999997</v>
      </c>
      <c r="AH307" s="56" t="str">
        <f t="shared" si="47"/>
        <v>Yes</v>
      </c>
      <c r="AI307" s="56"/>
      <c r="AJ307" s="56"/>
      <c r="AK307" s="56"/>
      <c r="AL307" s="56"/>
      <c r="AM307" s="56"/>
      <c r="AN307" s="56"/>
      <c r="AO307" s="56"/>
      <c r="AP307" s="56"/>
      <c r="AQ307" s="56"/>
      <c r="AR307" s="56"/>
      <c r="AS307" s="257"/>
      <c r="AT307" s="88"/>
    </row>
    <row r="308" spans="1:46" ht="18" customHeight="1">
      <c r="A308" s="95" t="s">
        <v>66</v>
      </c>
      <c r="B308" s="95" t="s">
        <v>79</v>
      </c>
      <c r="C308" s="173" t="s">
        <v>251</v>
      </c>
      <c r="D308" s="95"/>
      <c r="E308" s="95"/>
      <c r="F308" s="95" t="s">
        <v>136</v>
      </c>
      <c r="G308" s="96">
        <v>2026</v>
      </c>
      <c r="H308" s="96">
        <v>2026</v>
      </c>
      <c r="I308" s="96"/>
      <c r="J308" s="48" t="str">
        <f t="shared" si="48"/>
        <v>Multi Year</v>
      </c>
      <c r="K308" s="96" t="s">
        <v>237</v>
      </c>
      <c r="L308" s="97"/>
      <c r="M308" s="183" t="s">
        <v>613</v>
      </c>
      <c r="N308" s="55"/>
      <c r="O308" s="55"/>
      <c r="P308" s="55"/>
      <c r="Q308" s="55"/>
      <c r="R308" s="64"/>
      <c r="S308" s="50" t="str">
        <f t="shared" si="49"/>
        <v>Under $750,000</v>
      </c>
      <c r="T308" s="70"/>
      <c r="U308" s="405"/>
      <c r="V308" s="352"/>
      <c r="W308" s="204">
        <v>50</v>
      </c>
      <c r="X308" s="332">
        <v>80</v>
      </c>
      <c r="Y308" s="332"/>
      <c r="Z308" s="276">
        <f t="shared" si="58"/>
        <v>130</v>
      </c>
      <c r="AA308" s="332">
        <f t="shared" si="50"/>
        <v>130</v>
      </c>
      <c r="AB308" s="55">
        <f t="shared" si="59"/>
        <v>80</v>
      </c>
      <c r="AC308" s="56" t="str">
        <f t="shared" si="51"/>
        <v>No</v>
      </c>
      <c r="AD308" s="56">
        <f t="shared" si="57"/>
        <v>5</v>
      </c>
      <c r="AE308" s="56"/>
      <c r="AF308" s="56">
        <f t="shared" si="52"/>
        <v>50</v>
      </c>
      <c r="AG308" s="57">
        <f t="shared" si="53"/>
        <v>5.2000130000000002</v>
      </c>
      <c r="AH308" s="56" t="str">
        <f t="shared" si="47"/>
        <v>Yes</v>
      </c>
      <c r="AI308" s="56"/>
      <c r="AJ308" s="56"/>
      <c r="AK308" s="56"/>
      <c r="AL308" s="56"/>
      <c r="AM308" s="56"/>
      <c r="AN308" s="56"/>
      <c r="AO308" s="56"/>
      <c r="AP308" s="56"/>
      <c r="AQ308" s="56"/>
      <c r="AR308" s="56"/>
      <c r="AS308" s="75"/>
      <c r="AT308" s="88"/>
    </row>
    <row r="309" spans="1:46" ht="18" customHeight="1">
      <c r="A309" s="48" t="s">
        <v>66</v>
      </c>
      <c r="B309" s="48" t="s">
        <v>79</v>
      </c>
      <c r="C309" s="173" t="s">
        <v>251</v>
      </c>
      <c r="D309" s="48"/>
      <c r="E309" s="48"/>
      <c r="F309" s="48" t="s">
        <v>151</v>
      </c>
      <c r="G309" s="49">
        <v>2026</v>
      </c>
      <c r="H309" s="49">
        <v>2026</v>
      </c>
      <c r="I309" s="49"/>
      <c r="J309" s="48" t="str">
        <f t="shared" si="48"/>
        <v>Multi Year</v>
      </c>
      <c r="K309" s="49" t="s">
        <v>237</v>
      </c>
      <c r="L309" s="63"/>
      <c r="M309" s="183" t="s">
        <v>614</v>
      </c>
      <c r="N309" s="64"/>
      <c r="O309" s="64"/>
      <c r="P309" s="64"/>
      <c r="Q309" s="64"/>
      <c r="R309" s="64"/>
      <c r="S309" s="50" t="str">
        <f t="shared" si="49"/>
        <v>Under $750,000</v>
      </c>
      <c r="T309" s="336"/>
      <c r="U309" s="335"/>
      <c r="V309" s="65"/>
      <c r="W309" s="204">
        <v>36</v>
      </c>
      <c r="X309" s="275">
        <v>54</v>
      </c>
      <c r="Y309" s="275"/>
      <c r="Z309" s="276">
        <f t="shared" si="58"/>
        <v>90</v>
      </c>
      <c r="AA309" s="332">
        <f t="shared" si="50"/>
        <v>90</v>
      </c>
      <c r="AB309" s="55">
        <f t="shared" si="59"/>
        <v>54</v>
      </c>
      <c r="AC309" s="56" t="str">
        <f t="shared" si="51"/>
        <v>No</v>
      </c>
      <c r="AD309" s="56">
        <f t="shared" si="57"/>
        <v>5</v>
      </c>
      <c r="AE309" s="56"/>
      <c r="AF309" s="56">
        <f t="shared" si="52"/>
        <v>36</v>
      </c>
      <c r="AG309" s="57">
        <f t="shared" si="53"/>
        <v>5.2000089999999997</v>
      </c>
      <c r="AH309" s="56" t="str">
        <f t="shared" si="47"/>
        <v>Yes</v>
      </c>
      <c r="AI309" s="56"/>
      <c r="AJ309" s="56"/>
      <c r="AK309" s="56"/>
      <c r="AL309" s="56"/>
      <c r="AM309" s="56"/>
      <c r="AN309" s="56"/>
      <c r="AO309" s="56"/>
      <c r="AP309" s="56"/>
      <c r="AQ309" s="56"/>
      <c r="AR309" s="56"/>
      <c r="AS309" s="75"/>
      <c r="AT309" s="88"/>
    </row>
    <row r="310" spans="1:46" ht="18" customHeight="1">
      <c r="A310" s="48" t="s">
        <v>66</v>
      </c>
      <c r="B310" s="48" t="s">
        <v>79</v>
      </c>
      <c r="C310" s="108" t="s">
        <v>251</v>
      </c>
      <c r="D310" s="48"/>
      <c r="E310" s="48"/>
      <c r="F310" s="48" t="s">
        <v>136</v>
      </c>
      <c r="G310" s="49">
        <v>2026</v>
      </c>
      <c r="H310" s="49">
        <v>2026</v>
      </c>
      <c r="I310" s="49"/>
      <c r="J310" s="48" t="str">
        <f t="shared" si="48"/>
        <v>Multi Year</v>
      </c>
      <c r="K310" s="49" t="s">
        <v>237</v>
      </c>
      <c r="L310" s="63"/>
      <c r="M310" s="183" t="s">
        <v>615</v>
      </c>
      <c r="N310" s="64"/>
      <c r="O310" s="64"/>
      <c r="P310" s="64"/>
      <c r="Q310" s="64"/>
      <c r="R310" s="64"/>
      <c r="S310" s="50" t="str">
        <f t="shared" si="49"/>
        <v>Under $750,000</v>
      </c>
      <c r="T310" s="336"/>
      <c r="U310" s="335"/>
      <c r="V310" s="65"/>
      <c r="W310" s="204">
        <v>54</v>
      </c>
      <c r="X310" s="275">
        <v>71</v>
      </c>
      <c r="Y310" s="275"/>
      <c r="Z310" s="276">
        <f t="shared" si="58"/>
        <v>125</v>
      </c>
      <c r="AA310" s="332">
        <f t="shared" si="50"/>
        <v>125</v>
      </c>
      <c r="AB310" s="55">
        <f t="shared" si="59"/>
        <v>71</v>
      </c>
      <c r="AC310" s="56" t="str">
        <f t="shared" si="51"/>
        <v>No</v>
      </c>
      <c r="AD310" s="56">
        <f t="shared" si="57"/>
        <v>5</v>
      </c>
      <c r="AE310" s="56"/>
      <c r="AF310" s="56">
        <f t="shared" si="52"/>
        <v>54</v>
      </c>
      <c r="AG310" s="57">
        <f t="shared" si="53"/>
        <v>5.2000124999999997</v>
      </c>
      <c r="AH310" s="56" t="str">
        <f t="shared" si="47"/>
        <v>Yes</v>
      </c>
      <c r="AI310" s="56"/>
      <c r="AJ310" s="56"/>
      <c r="AK310" s="56"/>
      <c r="AL310" s="56"/>
      <c r="AM310" s="56"/>
      <c r="AN310" s="56"/>
      <c r="AO310" s="56"/>
      <c r="AP310" s="56"/>
      <c r="AQ310" s="56"/>
      <c r="AR310" s="56"/>
      <c r="AS310" s="75"/>
      <c r="AT310" s="88"/>
    </row>
    <row r="311" spans="1:46" ht="18" customHeight="1">
      <c r="A311" s="48" t="s">
        <v>66</v>
      </c>
      <c r="B311" s="48" t="s">
        <v>79</v>
      </c>
      <c r="C311" s="173" t="s">
        <v>251</v>
      </c>
      <c r="D311" s="48"/>
      <c r="E311" s="48"/>
      <c r="F311" s="48" t="s">
        <v>145</v>
      </c>
      <c r="G311" s="49">
        <v>2026</v>
      </c>
      <c r="H311" s="49">
        <v>2026</v>
      </c>
      <c r="I311" s="49"/>
      <c r="J311" s="48" t="str">
        <f t="shared" si="48"/>
        <v>Multi Year</v>
      </c>
      <c r="K311" s="49" t="s">
        <v>237</v>
      </c>
      <c r="L311" s="63"/>
      <c r="M311" s="183" t="s">
        <v>616</v>
      </c>
      <c r="N311" s="64"/>
      <c r="O311" s="64"/>
      <c r="P311" s="64"/>
      <c r="Q311" s="64"/>
      <c r="R311" s="64"/>
      <c r="S311" s="50" t="str">
        <f t="shared" si="49"/>
        <v>Under $750,000</v>
      </c>
      <c r="T311" s="336"/>
      <c r="U311" s="335"/>
      <c r="V311" s="65"/>
      <c r="W311" s="204">
        <v>68</v>
      </c>
      <c r="X311" s="275">
        <v>616</v>
      </c>
      <c r="Y311" s="275"/>
      <c r="Z311" s="276">
        <f t="shared" si="58"/>
        <v>684</v>
      </c>
      <c r="AA311" s="332">
        <f t="shared" si="50"/>
        <v>684</v>
      </c>
      <c r="AB311" s="55">
        <f t="shared" si="59"/>
        <v>616</v>
      </c>
      <c r="AC311" s="56" t="str">
        <f t="shared" si="51"/>
        <v>No</v>
      </c>
      <c r="AD311" s="56">
        <f t="shared" si="57"/>
        <v>5</v>
      </c>
      <c r="AE311" s="56"/>
      <c r="AF311" s="56">
        <f t="shared" si="52"/>
        <v>68</v>
      </c>
      <c r="AG311" s="57">
        <f t="shared" si="53"/>
        <v>5.2000684000000001</v>
      </c>
      <c r="AH311" s="56" t="str">
        <f t="shared" si="47"/>
        <v>Yes</v>
      </c>
      <c r="AI311" s="56"/>
      <c r="AJ311" s="56"/>
      <c r="AK311" s="56"/>
      <c r="AL311" s="56"/>
      <c r="AM311" s="56"/>
      <c r="AN311" s="56"/>
      <c r="AO311" s="56"/>
      <c r="AP311" s="56"/>
      <c r="AQ311" s="56"/>
      <c r="AR311" s="56"/>
      <c r="AS311" s="75"/>
      <c r="AT311" s="88"/>
    </row>
    <row r="312" spans="1:46" ht="18" customHeight="1">
      <c r="A312" s="48" t="s">
        <v>66</v>
      </c>
      <c r="B312" s="48" t="s">
        <v>79</v>
      </c>
      <c r="C312" s="108" t="s">
        <v>251</v>
      </c>
      <c r="D312" s="48"/>
      <c r="E312" s="48"/>
      <c r="F312" s="48" t="s">
        <v>151</v>
      </c>
      <c r="G312" s="49">
        <v>2026</v>
      </c>
      <c r="H312" s="49">
        <v>2026</v>
      </c>
      <c r="I312" s="49"/>
      <c r="J312" s="48" t="str">
        <f t="shared" si="48"/>
        <v>Multi Year</v>
      </c>
      <c r="K312" s="49" t="s">
        <v>237</v>
      </c>
      <c r="L312" s="63"/>
      <c r="M312" s="183" t="s">
        <v>617</v>
      </c>
      <c r="N312" s="64"/>
      <c r="O312" s="64"/>
      <c r="P312" s="64"/>
      <c r="Q312" s="64"/>
      <c r="R312" s="64"/>
      <c r="S312" s="50" t="str">
        <f t="shared" si="49"/>
        <v>Under $750,000</v>
      </c>
      <c r="T312" s="336"/>
      <c r="U312" s="335"/>
      <c r="V312" s="65"/>
      <c r="W312" s="204">
        <v>60</v>
      </c>
      <c r="X312" s="275">
        <v>400</v>
      </c>
      <c r="Y312" s="275"/>
      <c r="Z312" s="276">
        <f t="shared" si="58"/>
        <v>460</v>
      </c>
      <c r="AA312" s="332">
        <f t="shared" si="50"/>
        <v>460</v>
      </c>
      <c r="AB312" s="55">
        <f t="shared" si="59"/>
        <v>400</v>
      </c>
      <c r="AC312" s="56" t="str">
        <f t="shared" si="51"/>
        <v>No</v>
      </c>
      <c r="AD312" s="56">
        <f t="shared" si="57"/>
        <v>5</v>
      </c>
      <c r="AE312" s="56"/>
      <c r="AF312" s="56">
        <f t="shared" si="52"/>
        <v>60</v>
      </c>
      <c r="AG312" s="57">
        <f t="shared" si="53"/>
        <v>5.2000460000000004</v>
      </c>
      <c r="AH312" s="56" t="str">
        <f t="shared" si="47"/>
        <v>Yes</v>
      </c>
      <c r="AI312" s="56"/>
      <c r="AJ312" s="56"/>
      <c r="AK312" s="56"/>
      <c r="AL312" s="56"/>
      <c r="AM312" s="56"/>
      <c r="AN312" s="56"/>
      <c r="AO312" s="56"/>
      <c r="AP312" s="56"/>
      <c r="AQ312" s="56"/>
      <c r="AR312" s="56"/>
      <c r="AS312" s="75"/>
      <c r="AT312" s="88"/>
    </row>
    <row r="313" spans="1:46" ht="18" customHeight="1">
      <c r="A313" s="48" t="s">
        <v>66</v>
      </c>
      <c r="B313" s="48" t="s">
        <v>79</v>
      </c>
      <c r="C313" s="108" t="s">
        <v>251</v>
      </c>
      <c r="D313" s="48"/>
      <c r="E313" s="48"/>
      <c r="F313" s="48" t="s">
        <v>136</v>
      </c>
      <c r="G313" s="49">
        <v>2026</v>
      </c>
      <c r="H313" s="49">
        <v>2026</v>
      </c>
      <c r="I313" s="49"/>
      <c r="J313" s="48" t="str">
        <f t="shared" si="48"/>
        <v>Multi Year</v>
      </c>
      <c r="K313" s="49" t="s">
        <v>237</v>
      </c>
      <c r="L313" s="63"/>
      <c r="M313" s="183" t="s">
        <v>618</v>
      </c>
      <c r="N313" s="64"/>
      <c r="O313" s="64"/>
      <c r="P313" s="64"/>
      <c r="Q313" s="64"/>
      <c r="R313" s="74"/>
      <c r="S313" s="50" t="str">
        <f t="shared" si="49"/>
        <v>Under $750,000</v>
      </c>
      <c r="T313" s="336"/>
      <c r="U313" s="335"/>
      <c r="V313" s="334"/>
      <c r="W313" s="204">
        <v>40</v>
      </c>
      <c r="X313" s="275">
        <v>240</v>
      </c>
      <c r="Y313" s="275"/>
      <c r="Z313" s="276">
        <f t="shared" si="58"/>
        <v>280</v>
      </c>
      <c r="AA313" s="332">
        <f t="shared" si="50"/>
        <v>280</v>
      </c>
      <c r="AB313" s="55">
        <f t="shared" si="59"/>
        <v>240</v>
      </c>
      <c r="AC313" s="56" t="str">
        <f t="shared" si="51"/>
        <v>No</v>
      </c>
      <c r="AD313" s="56">
        <f t="shared" si="57"/>
        <v>5</v>
      </c>
      <c r="AE313" s="56"/>
      <c r="AF313" s="56">
        <f t="shared" si="52"/>
        <v>40</v>
      </c>
      <c r="AG313" s="57">
        <f t="shared" si="53"/>
        <v>5.2000279999999997</v>
      </c>
      <c r="AH313" s="56" t="str">
        <f t="shared" si="47"/>
        <v>Yes</v>
      </c>
      <c r="AI313" s="56"/>
      <c r="AJ313" s="56"/>
      <c r="AK313" s="56"/>
      <c r="AL313" s="56"/>
      <c r="AM313" s="56"/>
      <c r="AN313" s="56"/>
      <c r="AO313" s="56"/>
      <c r="AP313" s="56"/>
      <c r="AQ313" s="56"/>
      <c r="AR313" s="56"/>
      <c r="AS313" s="75"/>
      <c r="AT313" s="88"/>
    </row>
    <row r="314" spans="1:46" ht="18" customHeight="1">
      <c r="A314" s="48" t="s">
        <v>66</v>
      </c>
      <c r="B314" s="48" t="s">
        <v>79</v>
      </c>
      <c r="C314" s="108" t="s">
        <v>251</v>
      </c>
      <c r="D314" s="48"/>
      <c r="E314" s="48"/>
      <c r="F314" s="48" t="s">
        <v>136</v>
      </c>
      <c r="G314" s="49">
        <v>2026</v>
      </c>
      <c r="H314" s="49">
        <v>2026</v>
      </c>
      <c r="I314" s="49"/>
      <c r="J314" s="48" t="str">
        <f t="shared" si="48"/>
        <v>Multi Year</v>
      </c>
      <c r="K314" s="49" t="s">
        <v>237</v>
      </c>
      <c r="L314" s="63"/>
      <c r="M314" s="183" t="s">
        <v>619</v>
      </c>
      <c r="N314" s="64"/>
      <c r="O314" s="64"/>
      <c r="P314" s="64"/>
      <c r="Q314" s="64"/>
      <c r="R314" s="74"/>
      <c r="S314" s="50" t="str">
        <f t="shared" si="49"/>
        <v>Under $750,000</v>
      </c>
      <c r="T314" s="336"/>
      <c r="U314" s="335"/>
      <c r="V314" s="65"/>
      <c r="W314" s="204">
        <v>135</v>
      </c>
      <c r="X314" s="275">
        <v>315</v>
      </c>
      <c r="Y314" s="275"/>
      <c r="Z314" s="276">
        <f t="shared" si="58"/>
        <v>450</v>
      </c>
      <c r="AA314" s="332">
        <f t="shared" si="50"/>
        <v>450</v>
      </c>
      <c r="AB314" s="55">
        <f t="shared" si="59"/>
        <v>315</v>
      </c>
      <c r="AC314" s="56" t="str">
        <f t="shared" si="51"/>
        <v>No</v>
      </c>
      <c r="AD314" s="56">
        <f t="shared" si="57"/>
        <v>5</v>
      </c>
      <c r="AE314" s="56"/>
      <c r="AF314" s="56">
        <f t="shared" si="52"/>
        <v>135</v>
      </c>
      <c r="AG314" s="57">
        <f t="shared" si="53"/>
        <v>5.2000450000000003</v>
      </c>
      <c r="AH314" s="56" t="str">
        <f t="shared" si="47"/>
        <v>Yes</v>
      </c>
      <c r="AI314" s="56"/>
      <c r="AJ314" s="56"/>
      <c r="AK314" s="56"/>
      <c r="AL314" s="56"/>
      <c r="AM314" s="56"/>
      <c r="AN314" s="56"/>
      <c r="AO314" s="56"/>
      <c r="AP314" s="56"/>
      <c r="AQ314" s="56"/>
      <c r="AR314" s="56"/>
      <c r="AS314" s="186"/>
      <c r="AT314" s="88"/>
    </row>
    <row r="315" spans="1:46" ht="18" hidden="1" customHeight="1">
      <c r="A315" s="48" t="s">
        <v>66</v>
      </c>
      <c r="B315" s="48" t="s">
        <v>67</v>
      </c>
      <c r="C315" s="48" t="s">
        <v>258</v>
      </c>
      <c r="D315" s="48" t="s">
        <v>261</v>
      </c>
      <c r="E315" s="48"/>
      <c r="F315" s="48" t="s">
        <v>136</v>
      </c>
      <c r="G315" s="49">
        <v>2026</v>
      </c>
      <c r="H315" s="49"/>
      <c r="I315" s="49">
        <v>2026</v>
      </c>
      <c r="J315" s="48" t="str">
        <f t="shared" si="48"/>
        <v>Single Year</v>
      </c>
      <c r="K315" s="49" t="s">
        <v>237</v>
      </c>
      <c r="L315" s="63"/>
      <c r="M315" s="190" t="s">
        <v>620</v>
      </c>
      <c r="N315" s="64"/>
      <c r="O315" s="64"/>
      <c r="P315" s="64"/>
      <c r="Q315" s="64"/>
      <c r="R315" s="64"/>
      <c r="S315" s="50" t="str">
        <f t="shared" si="49"/>
        <v>Under $750,000</v>
      </c>
      <c r="T315" s="65"/>
      <c r="U315" s="65"/>
      <c r="V315" s="84"/>
      <c r="W315" s="204">
        <v>166</v>
      </c>
      <c r="X315" s="52"/>
      <c r="Y315" s="52"/>
      <c r="Z315" s="53">
        <f t="shared" si="58"/>
        <v>166</v>
      </c>
      <c r="AA315" s="54">
        <f t="shared" si="50"/>
        <v>166</v>
      </c>
      <c r="AB315" s="55">
        <f t="shared" si="59"/>
        <v>0</v>
      </c>
      <c r="AC315" s="56" t="str">
        <f t="shared" si="51"/>
        <v>No</v>
      </c>
      <c r="AD315" s="56">
        <f t="shared" si="57"/>
        <v>5</v>
      </c>
      <c r="AE315" s="56"/>
      <c r="AF315" s="56">
        <f t="shared" si="52"/>
        <v>166</v>
      </c>
      <c r="AG315" s="57">
        <f t="shared" si="53"/>
        <v>5.1000166</v>
      </c>
      <c r="AH315" s="56" t="str">
        <f t="shared" si="47"/>
        <v>Yes</v>
      </c>
      <c r="AI315" s="56"/>
      <c r="AJ315" s="56"/>
      <c r="AK315" s="56"/>
      <c r="AL315" s="56"/>
      <c r="AM315" s="56"/>
      <c r="AN315" s="56"/>
      <c r="AO315" s="56"/>
      <c r="AP315" s="56"/>
      <c r="AQ315" s="56"/>
      <c r="AR315" s="56"/>
      <c r="AS315" s="186"/>
      <c r="AT315" s="88"/>
    </row>
    <row r="316" spans="1:46" ht="18" hidden="1" customHeight="1">
      <c r="A316" s="48" t="s">
        <v>66</v>
      </c>
      <c r="B316" s="48" t="s">
        <v>67</v>
      </c>
      <c r="C316" s="173" t="s">
        <v>258</v>
      </c>
      <c r="D316" s="173" t="s">
        <v>261</v>
      </c>
      <c r="E316" s="48"/>
      <c r="F316" s="48" t="s">
        <v>136</v>
      </c>
      <c r="G316" s="49">
        <v>2026</v>
      </c>
      <c r="H316" s="49"/>
      <c r="I316" s="49">
        <v>2026</v>
      </c>
      <c r="J316" s="48" t="str">
        <f t="shared" si="48"/>
        <v>Single Year</v>
      </c>
      <c r="K316" s="49" t="s">
        <v>237</v>
      </c>
      <c r="L316" s="63"/>
      <c r="M316" s="190" t="s">
        <v>621</v>
      </c>
      <c r="N316" s="64"/>
      <c r="O316" s="64"/>
      <c r="P316" s="64"/>
      <c r="Q316" s="64"/>
      <c r="R316" s="64"/>
      <c r="S316" s="50" t="str">
        <f t="shared" si="49"/>
        <v>$1 Million to $5 Million</v>
      </c>
      <c r="T316" s="66"/>
      <c r="U316" s="66"/>
      <c r="V316" s="51"/>
      <c r="W316" s="204">
        <v>4386</v>
      </c>
      <c r="X316" s="52"/>
      <c r="Y316" s="52"/>
      <c r="Z316" s="53">
        <f t="shared" si="58"/>
        <v>4386</v>
      </c>
      <c r="AA316" s="54">
        <f t="shared" si="50"/>
        <v>4386</v>
      </c>
      <c r="AB316" s="55">
        <f t="shared" si="59"/>
        <v>0</v>
      </c>
      <c r="AC316" s="56" t="str">
        <f t="shared" si="51"/>
        <v>Yes</v>
      </c>
      <c r="AD316" s="56">
        <f t="shared" si="57"/>
        <v>5</v>
      </c>
      <c r="AE316" s="56"/>
      <c r="AF316" s="56">
        <f t="shared" si="52"/>
        <v>4386</v>
      </c>
      <c r="AG316" s="57">
        <f t="shared" si="53"/>
        <v>5.1004386000000004</v>
      </c>
      <c r="AH316" s="56" t="str">
        <f t="shared" si="47"/>
        <v>Yes</v>
      </c>
      <c r="AI316" s="56"/>
      <c r="AJ316" s="56"/>
      <c r="AK316" s="56"/>
      <c r="AL316" s="56"/>
      <c r="AM316" s="56"/>
      <c r="AN316" s="56"/>
      <c r="AO316" s="56"/>
      <c r="AP316" s="56"/>
      <c r="AQ316" s="56"/>
      <c r="AR316" s="56"/>
      <c r="AS316" s="186"/>
      <c r="AT316" s="88"/>
    </row>
    <row r="317" spans="1:46" ht="18" customHeight="1">
      <c r="A317" s="48" t="s">
        <v>66</v>
      </c>
      <c r="B317" s="48" t="s">
        <v>67</v>
      </c>
      <c r="C317" s="147" t="s">
        <v>251</v>
      </c>
      <c r="D317" s="77"/>
      <c r="E317" s="77"/>
      <c r="F317" s="69" t="s">
        <v>151</v>
      </c>
      <c r="G317" s="79">
        <v>2026</v>
      </c>
      <c r="H317" s="79">
        <v>2026</v>
      </c>
      <c r="I317" s="79"/>
      <c r="J317" s="48" t="str">
        <f t="shared" si="48"/>
        <v>Multi Year</v>
      </c>
      <c r="K317" s="49" t="s">
        <v>237</v>
      </c>
      <c r="L317" s="79"/>
      <c r="M317" s="183" t="s">
        <v>622</v>
      </c>
      <c r="N317" s="74"/>
      <c r="O317" s="74"/>
      <c r="P317" s="74"/>
      <c r="Q317" s="74"/>
      <c r="R317" s="64"/>
      <c r="S317" s="50" t="str">
        <f t="shared" si="49"/>
        <v>$750,000 to $1 Million</v>
      </c>
      <c r="T317" s="239"/>
      <c r="U317" s="80"/>
      <c r="V317" s="275"/>
      <c r="W317" s="204">
        <v>150</v>
      </c>
      <c r="X317" s="275">
        <v>600</v>
      </c>
      <c r="Y317" s="81"/>
      <c r="Z317" s="276">
        <f t="shared" si="58"/>
        <v>750</v>
      </c>
      <c r="AA317" s="332">
        <f t="shared" si="50"/>
        <v>750</v>
      </c>
      <c r="AB317" s="55">
        <f t="shared" si="59"/>
        <v>600</v>
      </c>
      <c r="AC317" s="56" t="str">
        <f t="shared" si="51"/>
        <v>Yes</v>
      </c>
      <c r="AD317" s="56">
        <f t="shared" si="57"/>
        <v>5</v>
      </c>
      <c r="AE317" s="56"/>
      <c r="AF317" s="56">
        <f t="shared" si="52"/>
        <v>150</v>
      </c>
      <c r="AG317" s="57">
        <f t="shared" si="53"/>
        <v>5.200075</v>
      </c>
      <c r="AH317" s="56" t="str">
        <f t="shared" si="47"/>
        <v>Yes</v>
      </c>
      <c r="AI317" s="56"/>
      <c r="AJ317" s="56"/>
      <c r="AK317" s="56"/>
      <c r="AL317" s="56"/>
      <c r="AM317" s="56"/>
      <c r="AN317" s="56"/>
      <c r="AO317" s="56"/>
      <c r="AP317" s="56"/>
      <c r="AQ317" s="56"/>
      <c r="AR317" s="56"/>
      <c r="AS317" s="186"/>
      <c r="AT317" s="88" t="s">
        <v>623</v>
      </c>
    </row>
    <row r="318" spans="1:46" ht="18" customHeight="1">
      <c r="A318" s="48" t="s">
        <v>66</v>
      </c>
      <c r="B318" s="48" t="s">
        <v>67</v>
      </c>
      <c r="C318" s="173" t="s">
        <v>251</v>
      </c>
      <c r="D318" s="69"/>
      <c r="E318" s="69"/>
      <c r="F318" s="69" t="s">
        <v>136</v>
      </c>
      <c r="G318" s="63">
        <v>2026</v>
      </c>
      <c r="H318" s="63">
        <v>2026</v>
      </c>
      <c r="I318" s="63"/>
      <c r="J318" s="48" t="str">
        <f t="shared" si="48"/>
        <v>Multi Year</v>
      </c>
      <c r="K318" s="49" t="s">
        <v>237</v>
      </c>
      <c r="L318" s="79"/>
      <c r="M318" s="183" t="s">
        <v>624</v>
      </c>
      <c r="N318" s="74"/>
      <c r="O318" s="74"/>
      <c r="P318" s="74"/>
      <c r="Q318" s="74"/>
      <c r="R318" s="74"/>
      <c r="S318" s="50" t="str">
        <f t="shared" si="49"/>
        <v>Over $5 Million</v>
      </c>
      <c r="T318" s="212"/>
      <c r="U318" s="80"/>
      <c r="V318" s="80"/>
      <c r="W318" s="204">
        <v>5000</v>
      </c>
      <c r="X318" s="275">
        <v>24595</v>
      </c>
      <c r="Y318" s="275">
        <v>36233</v>
      </c>
      <c r="Z318" s="276">
        <f t="shared" si="58"/>
        <v>65828</v>
      </c>
      <c r="AA318" s="332">
        <f t="shared" si="50"/>
        <v>65828</v>
      </c>
      <c r="AB318" s="102">
        <f t="shared" si="59"/>
        <v>60828</v>
      </c>
      <c r="AC318" s="56" t="str">
        <f t="shared" si="51"/>
        <v>Yes</v>
      </c>
      <c r="AD318" s="56">
        <f t="shared" si="57"/>
        <v>5</v>
      </c>
      <c r="AE318" s="56"/>
      <c r="AF318" s="56">
        <f t="shared" si="52"/>
        <v>5000</v>
      </c>
      <c r="AG318" s="57">
        <f t="shared" si="53"/>
        <v>5.3065828000000002</v>
      </c>
      <c r="AH318" s="56" t="str">
        <f t="shared" si="47"/>
        <v>Yes</v>
      </c>
      <c r="AI318" s="56"/>
      <c r="AJ318" s="56"/>
      <c r="AK318" s="56"/>
      <c r="AL318" s="56"/>
      <c r="AM318" s="56"/>
      <c r="AN318" s="56"/>
      <c r="AO318" s="56"/>
      <c r="AP318" s="56"/>
      <c r="AQ318" s="56"/>
      <c r="AR318" s="56"/>
      <c r="AS318" s="186"/>
      <c r="AT318" s="88"/>
    </row>
    <row r="319" spans="1:46" ht="18" hidden="1" customHeight="1">
      <c r="A319" s="48" t="s">
        <v>66</v>
      </c>
      <c r="B319" s="48" t="s">
        <v>70</v>
      </c>
      <c r="C319" s="108" t="s">
        <v>258</v>
      </c>
      <c r="D319" s="173" t="s">
        <v>261</v>
      </c>
      <c r="E319" s="48"/>
      <c r="F319" s="48" t="s">
        <v>348</v>
      </c>
      <c r="G319" s="49">
        <v>2026</v>
      </c>
      <c r="H319" s="49"/>
      <c r="I319" s="49">
        <v>2026</v>
      </c>
      <c r="J319" s="48" t="str">
        <f t="shared" si="48"/>
        <v>Single Year</v>
      </c>
      <c r="K319" s="49" t="s">
        <v>237</v>
      </c>
      <c r="L319" s="63"/>
      <c r="M319" s="190" t="s">
        <v>625</v>
      </c>
      <c r="N319" s="64"/>
      <c r="O319" s="64"/>
      <c r="P319" s="64"/>
      <c r="Q319" s="64"/>
      <c r="R319" s="74"/>
      <c r="S319" s="50" t="str">
        <f t="shared" si="49"/>
        <v>$1 Million to $5 Million</v>
      </c>
      <c r="T319" s="258"/>
      <c r="U319" s="258"/>
      <c r="V319" s="258"/>
      <c r="W319" s="192">
        <v>4467</v>
      </c>
      <c r="X319" s="54"/>
      <c r="Y319" s="52"/>
      <c r="Z319" s="53">
        <f t="shared" si="58"/>
        <v>4467</v>
      </c>
      <c r="AA319" s="54">
        <f t="shared" si="50"/>
        <v>4467</v>
      </c>
      <c r="AB319" s="55">
        <f t="shared" si="59"/>
        <v>0</v>
      </c>
      <c r="AC319" s="56" t="str">
        <f t="shared" si="51"/>
        <v>Yes</v>
      </c>
      <c r="AD319" s="56">
        <f t="shared" si="57"/>
        <v>5</v>
      </c>
      <c r="AE319" s="56"/>
      <c r="AF319" s="56">
        <f t="shared" si="52"/>
        <v>4467</v>
      </c>
      <c r="AG319" s="57">
        <f t="shared" si="53"/>
        <v>5.1004467</v>
      </c>
      <c r="AH319" s="56" t="str">
        <f t="shared" si="47"/>
        <v>Yes</v>
      </c>
      <c r="AI319" s="56"/>
      <c r="AJ319" s="56"/>
      <c r="AK319" s="56"/>
      <c r="AL319" s="56"/>
      <c r="AM319" s="56"/>
      <c r="AN319" s="56"/>
      <c r="AO319" s="56"/>
      <c r="AP319" s="56"/>
      <c r="AQ319" s="56"/>
      <c r="AR319" s="56"/>
      <c r="AS319" s="88"/>
      <c r="AT319" s="88"/>
    </row>
    <row r="320" spans="1:46" ht="18" hidden="1" customHeight="1">
      <c r="A320" s="48" t="s">
        <v>66</v>
      </c>
      <c r="B320" s="48" t="s">
        <v>70</v>
      </c>
      <c r="C320" s="108" t="s">
        <v>258</v>
      </c>
      <c r="D320" s="173" t="s">
        <v>261</v>
      </c>
      <c r="E320" s="48"/>
      <c r="F320" s="48" t="s">
        <v>136</v>
      </c>
      <c r="G320" s="49">
        <v>2026</v>
      </c>
      <c r="H320" s="49"/>
      <c r="I320" s="49">
        <v>2026</v>
      </c>
      <c r="J320" s="48" t="str">
        <f t="shared" si="48"/>
        <v>Single Year</v>
      </c>
      <c r="K320" s="49" t="s">
        <v>237</v>
      </c>
      <c r="L320" s="63"/>
      <c r="M320" s="190" t="s">
        <v>626</v>
      </c>
      <c r="N320" s="64"/>
      <c r="O320" s="64"/>
      <c r="P320" s="64"/>
      <c r="Q320" s="64"/>
      <c r="R320" s="64"/>
      <c r="S320" s="50" t="str">
        <f t="shared" si="49"/>
        <v>$1 Million to $5 Million</v>
      </c>
      <c r="T320" s="258"/>
      <c r="U320" s="258"/>
      <c r="V320" s="258"/>
      <c r="W320" s="204">
        <v>4565</v>
      </c>
      <c r="X320" s="52"/>
      <c r="Y320" s="52"/>
      <c r="Z320" s="53">
        <f t="shared" si="58"/>
        <v>4565</v>
      </c>
      <c r="AA320" s="54">
        <f t="shared" si="50"/>
        <v>4565</v>
      </c>
      <c r="AB320" s="55">
        <f t="shared" si="59"/>
        <v>0</v>
      </c>
      <c r="AC320" s="56" t="str">
        <f t="shared" si="51"/>
        <v>Yes</v>
      </c>
      <c r="AD320" s="56">
        <f t="shared" si="57"/>
        <v>5</v>
      </c>
      <c r="AE320" s="56"/>
      <c r="AF320" s="56">
        <f t="shared" si="52"/>
        <v>4565</v>
      </c>
      <c r="AG320" s="57">
        <f t="shared" si="53"/>
        <v>5.1004564999999999</v>
      </c>
      <c r="AH320" s="56" t="str">
        <f t="shared" si="47"/>
        <v>Yes</v>
      </c>
      <c r="AI320" s="56"/>
      <c r="AJ320" s="56"/>
      <c r="AK320" s="56"/>
      <c r="AL320" s="56"/>
      <c r="AM320" s="56"/>
      <c r="AN320" s="56"/>
      <c r="AO320" s="56"/>
      <c r="AP320" s="56"/>
      <c r="AQ320" s="56"/>
      <c r="AR320" s="56"/>
      <c r="AS320" s="69"/>
      <c r="AT320" s="69"/>
    </row>
    <row r="321" spans="1:46" ht="18" customHeight="1">
      <c r="A321" s="48" t="s">
        <v>66</v>
      </c>
      <c r="B321" s="48" t="s">
        <v>70</v>
      </c>
      <c r="C321" s="173" t="s">
        <v>258</v>
      </c>
      <c r="D321" s="173" t="s">
        <v>261</v>
      </c>
      <c r="E321" s="48"/>
      <c r="F321" s="48" t="s">
        <v>151</v>
      </c>
      <c r="G321" s="49">
        <v>2026</v>
      </c>
      <c r="H321" s="49">
        <v>2026</v>
      </c>
      <c r="I321" s="49"/>
      <c r="J321" s="48" t="str">
        <f t="shared" si="48"/>
        <v>Multi Year</v>
      </c>
      <c r="K321" s="49" t="s">
        <v>237</v>
      </c>
      <c r="L321" s="63"/>
      <c r="M321" s="183" t="s">
        <v>627</v>
      </c>
      <c r="N321" s="64"/>
      <c r="O321" s="64"/>
      <c r="P321" s="64"/>
      <c r="Q321" s="64"/>
      <c r="R321" s="74"/>
      <c r="S321" s="50" t="str">
        <f t="shared" si="49"/>
        <v>$1 Million to $5 Million</v>
      </c>
      <c r="T321" s="406"/>
      <c r="U321" s="406"/>
      <c r="V321" s="65"/>
      <c r="W321" s="204">
        <v>480.3</v>
      </c>
      <c r="X321" s="275">
        <v>2719.95</v>
      </c>
      <c r="Y321" s="275"/>
      <c r="Z321" s="276">
        <f t="shared" si="58"/>
        <v>3200.25</v>
      </c>
      <c r="AA321" s="332">
        <f t="shared" si="50"/>
        <v>3200.25</v>
      </c>
      <c r="AB321" s="55">
        <f t="shared" si="59"/>
        <v>2719.95</v>
      </c>
      <c r="AC321" s="56" t="str">
        <f t="shared" si="51"/>
        <v>Yes</v>
      </c>
      <c r="AD321" s="56">
        <f t="shared" si="57"/>
        <v>5</v>
      </c>
      <c r="AE321" s="56"/>
      <c r="AF321" s="56">
        <f t="shared" si="52"/>
        <v>480.3</v>
      </c>
      <c r="AG321" s="57">
        <f t="shared" si="53"/>
        <v>5.2003200300000003</v>
      </c>
      <c r="AH321" s="56" t="str">
        <f t="shared" si="47"/>
        <v>Yes</v>
      </c>
      <c r="AI321" s="56"/>
      <c r="AJ321" s="56"/>
      <c r="AK321" s="56"/>
      <c r="AL321" s="56"/>
      <c r="AM321" s="56"/>
      <c r="AN321" s="56"/>
      <c r="AO321" s="56"/>
      <c r="AP321" s="56"/>
      <c r="AQ321" s="56"/>
      <c r="AR321" s="56"/>
      <c r="AS321" s="75"/>
      <c r="AT321" s="75"/>
    </row>
    <row r="322" spans="1:46" ht="18" customHeight="1">
      <c r="A322" s="48" t="s">
        <v>66</v>
      </c>
      <c r="B322" s="48" t="s">
        <v>70</v>
      </c>
      <c r="C322" s="77" t="s">
        <v>258</v>
      </c>
      <c r="D322" s="95" t="s">
        <v>261</v>
      </c>
      <c r="E322" s="77"/>
      <c r="F322" s="69" t="s">
        <v>136</v>
      </c>
      <c r="G322" s="79">
        <v>2026</v>
      </c>
      <c r="H322" s="79">
        <v>2026</v>
      </c>
      <c r="I322" s="79"/>
      <c r="J322" s="48" t="str">
        <f t="shared" si="48"/>
        <v>Multi Year</v>
      </c>
      <c r="K322" s="49" t="s">
        <v>237</v>
      </c>
      <c r="L322" s="79"/>
      <c r="M322" s="183" t="s">
        <v>628</v>
      </c>
      <c r="N322" s="74"/>
      <c r="O322" s="74"/>
      <c r="P322" s="74"/>
      <c r="Q322" s="74"/>
      <c r="R322" s="64"/>
      <c r="S322" s="50" t="str">
        <f t="shared" si="49"/>
        <v>$1 Million to $5 Million</v>
      </c>
      <c r="T322" s="239"/>
      <c r="U322" s="80"/>
      <c r="V322" s="80"/>
      <c r="W322" s="164">
        <v>1287.3</v>
      </c>
      <c r="X322" s="164">
        <v>1245.0999999999999</v>
      </c>
      <c r="Y322" s="275"/>
      <c r="Z322" s="276">
        <f t="shared" si="58"/>
        <v>2532.3999999999996</v>
      </c>
      <c r="AA322" s="332">
        <f t="shared" si="50"/>
        <v>2532.3999999999996</v>
      </c>
      <c r="AB322" s="55">
        <f t="shared" si="59"/>
        <v>1245.0999999999999</v>
      </c>
      <c r="AC322" s="56" t="str">
        <f t="shared" si="51"/>
        <v>Yes</v>
      </c>
      <c r="AD322" s="56">
        <f t="shared" si="57"/>
        <v>5</v>
      </c>
      <c r="AE322" s="56"/>
      <c r="AF322" s="56">
        <f t="shared" si="52"/>
        <v>1287.3</v>
      </c>
      <c r="AG322" s="57">
        <f t="shared" si="53"/>
        <v>5.2002532400000003</v>
      </c>
      <c r="AH322" s="56" t="str">
        <f t="shared" si="47"/>
        <v>Yes</v>
      </c>
      <c r="AI322" s="56"/>
      <c r="AJ322" s="56"/>
      <c r="AK322" s="56"/>
      <c r="AL322" s="56"/>
      <c r="AM322" s="56"/>
      <c r="AN322" s="56"/>
      <c r="AO322" s="56"/>
      <c r="AP322" s="56"/>
      <c r="AQ322" s="56"/>
      <c r="AR322" s="56"/>
      <c r="AS322" s="259"/>
      <c r="AT322" s="259"/>
    </row>
    <row r="323" spans="1:46" ht="18" customHeight="1">
      <c r="A323" s="48" t="s">
        <v>66</v>
      </c>
      <c r="B323" s="48" t="s">
        <v>70</v>
      </c>
      <c r="C323" s="77" t="s">
        <v>258</v>
      </c>
      <c r="D323" s="95" t="s">
        <v>261</v>
      </c>
      <c r="E323" s="77"/>
      <c r="F323" s="69" t="s">
        <v>151</v>
      </c>
      <c r="G323" s="79">
        <v>2026</v>
      </c>
      <c r="H323" s="79">
        <v>2026</v>
      </c>
      <c r="I323" s="79"/>
      <c r="J323" s="48" t="str">
        <f t="shared" si="48"/>
        <v>Multi Year</v>
      </c>
      <c r="K323" s="49" t="s">
        <v>237</v>
      </c>
      <c r="L323" s="79"/>
      <c r="M323" s="183" t="s">
        <v>629</v>
      </c>
      <c r="N323" s="74"/>
      <c r="O323" s="74"/>
      <c r="P323" s="74"/>
      <c r="Q323" s="74"/>
      <c r="R323" s="64"/>
      <c r="S323" s="50" t="str">
        <f t="shared" si="49"/>
        <v>Under $750,000</v>
      </c>
      <c r="T323" s="239"/>
      <c r="U323" s="80"/>
      <c r="V323" s="80"/>
      <c r="W323" s="204">
        <v>30</v>
      </c>
      <c r="X323" s="275">
        <v>270</v>
      </c>
      <c r="Y323" s="275"/>
      <c r="Z323" s="276">
        <f t="shared" si="58"/>
        <v>300</v>
      </c>
      <c r="AA323" s="332">
        <f t="shared" si="50"/>
        <v>300</v>
      </c>
      <c r="AB323" s="55">
        <f t="shared" si="59"/>
        <v>270</v>
      </c>
      <c r="AC323" s="56" t="str">
        <f t="shared" si="51"/>
        <v>No</v>
      </c>
      <c r="AD323" s="56">
        <f t="shared" si="57"/>
        <v>5</v>
      </c>
      <c r="AE323" s="56"/>
      <c r="AF323" s="56">
        <f t="shared" si="52"/>
        <v>30</v>
      </c>
      <c r="AG323" s="57">
        <f t="shared" si="53"/>
        <v>5.2000299999999999</v>
      </c>
      <c r="AH323" s="56" t="str">
        <f t="shared" si="47"/>
        <v>Yes</v>
      </c>
      <c r="AI323" s="56"/>
      <c r="AJ323" s="56"/>
      <c r="AK323" s="56"/>
      <c r="AL323" s="56"/>
      <c r="AM323" s="56"/>
      <c r="AN323" s="56"/>
      <c r="AO323" s="56"/>
      <c r="AP323" s="56"/>
      <c r="AQ323" s="56"/>
      <c r="AR323" s="56"/>
      <c r="AS323" s="88"/>
      <c r="AT323" s="88"/>
    </row>
    <row r="324" spans="1:46" ht="18" hidden="1" customHeight="1">
      <c r="A324" s="48" t="s">
        <v>66</v>
      </c>
      <c r="B324" s="48" t="s">
        <v>70</v>
      </c>
      <c r="C324" s="173" t="s">
        <v>251</v>
      </c>
      <c r="D324" s="48"/>
      <c r="E324" s="48"/>
      <c r="F324" s="48" t="s">
        <v>139</v>
      </c>
      <c r="G324" s="49">
        <v>2026</v>
      </c>
      <c r="H324" s="49"/>
      <c r="I324" s="49">
        <v>2026</v>
      </c>
      <c r="J324" s="48" t="str">
        <f t="shared" si="48"/>
        <v>Single Year</v>
      </c>
      <c r="K324" s="49" t="s">
        <v>237</v>
      </c>
      <c r="L324" s="63"/>
      <c r="M324" s="183" t="s">
        <v>630</v>
      </c>
      <c r="N324" s="64"/>
      <c r="O324" s="64"/>
      <c r="P324" s="64"/>
      <c r="Q324" s="64"/>
      <c r="R324" s="64"/>
      <c r="S324" s="50" t="str">
        <f t="shared" si="49"/>
        <v>$1 Million to $5 Million</v>
      </c>
      <c r="T324" s="66"/>
      <c r="U324" s="66"/>
      <c r="V324" s="66"/>
      <c r="W324" s="204">
        <v>1000</v>
      </c>
      <c r="X324" s="52"/>
      <c r="Y324" s="52"/>
      <c r="Z324" s="53">
        <f t="shared" si="58"/>
        <v>1000</v>
      </c>
      <c r="AA324" s="54">
        <f t="shared" si="50"/>
        <v>1000</v>
      </c>
      <c r="AB324" s="55">
        <f t="shared" si="59"/>
        <v>0</v>
      </c>
      <c r="AC324" s="56" t="str">
        <f t="shared" si="51"/>
        <v>Yes</v>
      </c>
      <c r="AD324" s="56">
        <f t="shared" si="57"/>
        <v>5</v>
      </c>
      <c r="AE324" s="56"/>
      <c r="AF324" s="56">
        <f t="shared" si="52"/>
        <v>1000</v>
      </c>
      <c r="AG324" s="57">
        <f t="shared" si="53"/>
        <v>5.1001000000000003</v>
      </c>
      <c r="AH324" s="56" t="str">
        <f t="shared" si="47"/>
        <v>Yes</v>
      </c>
      <c r="AI324" s="56"/>
      <c r="AJ324" s="56"/>
      <c r="AK324" s="56"/>
      <c r="AL324" s="56"/>
      <c r="AM324" s="56"/>
      <c r="AN324" s="56"/>
      <c r="AO324" s="56"/>
      <c r="AP324" s="56"/>
      <c r="AQ324" s="56"/>
      <c r="AR324" s="56"/>
      <c r="AS324" s="88"/>
      <c r="AT324" s="88"/>
    </row>
    <row r="325" spans="1:46" ht="18" customHeight="1">
      <c r="A325" s="48" t="s">
        <v>66</v>
      </c>
      <c r="B325" s="48" t="s">
        <v>70</v>
      </c>
      <c r="C325" s="147" t="s">
        <v>251</v>
      </c>
      <c r="D325" s="77"/>
      <c r="E325" s="77"/>
      <c r="F325" s="69" t="s">
        <v>136</v>
      </c>
      <c r="G325" s="79">
        <v>2026</v>
      </c>
      <c r="H325" s="79">
        <v>2026</v>
      </c>
      <c r="I325" s="79"/>
      <c r="J325" s="48" t="str">
        <f t="shared" si="48"/>
        <v>Multi Year</v>
      </c>
      <c r="K325" s="49" t="s">
        <v>237</v>
      </c>
      <c r="L325" s="79"/>
      <c r="M325" s="183" t="s">
        <v>631</v>
      </c>
      <c r="N325" s="74"/>
      <c r="O325" s="74"/>
      <c r="P325" s="74"/>
      <c r="Q325" s="74"/>
      <c r="R325" s="64"/>
      <c r="S325" s="50" t="str">
        <f t="shared" si="49"/>
        <v>$1 Million to $5 Million</v>
      </c>
      <c r="T325" s="239"/>
      <c r="U325" s="80"/>
      <c r="V325" s="80"/>
      <c r="W325" s="204">
        <v>500</v>
      </c>
      <c r="X325" s="275">
        <v>1500</v>
      </c>
      <c r="Y325" s="275"/>
      <c r="Z325" s="276">
        <f t="shared" si="58"/>
        <v>2000</v>
      </c>
      <c r="AA325" s="332">
        <f t="shared" si="50"/>
        <v>2000</v>
      </c>
      <c r="AB325" s="55">
        <f t="shared" si="59"/>
        <v>1500</v>
      </c>
      <c r="AC325" s="56" t="str">
        <f t="shared" si="51"/>
        <v>Yes</v>
      </c>
      <c r="AD325" s="56">
        <f t="shared" si="57"/>
        <v>5</v>
      </c>
      <c r="AE325" s="56"/>
      <c r="AF325" s="56">
        <f t="shared" si="52"/>
        <v>500</v>
      </c>
      <c r="AG325" s="57">
        <f t="shared" si="53"/>
        <v>5.2001999999999997</v>
      </c>
      <c r="AH325" s="56" t="str">
        <f t="shared" ref="AH325:AH388" si="60">IF(SUM(U325:Y325)&lt;&gt;0,"Yes","No")</f>
        <v>Yes</v>
      </c>
      <c r="AI325" s="56"/>
      <c r="AJ325" s="56"/>
      <c r="AK325" s="56"/>
      <c r="AL325" s="56"/>
      <c r="AM325" s="56"/>
      <c r="AN325" s="56"/>
      <c r="AO325" s="56"/>
      <c r="AP325" s="56"/>
      <c r="AQ325" s="56"/>
      <c r="AR325" s="56"/>
      <c r="AS325" s="88"/>
      <c r="AT325" s="88"/>
    </row>
    <row r="326" spans="1:46" ht="18" hidden="1" customHeight="1">
      <c r="A326" s="48" t="s">
        <v>66</v>
      </c>
      <c r="B326" s="48" t="s">
        <v>10</v>
      </c>
      <c r="C326" s="173" t="s">
        <v>258</v>
      </c>
      <c r="D326" s="173" t="s">
        <v>261</v>
      </c>
      <c r="E326" s="48"/>
      <c r="F326" s="48" t="s">
        <v>136</v>
      </c>
      <c r="G326" s="49">
        <v>2026</v>
      </c>
      <c r="H326" s="49"/>
      <c r="I326" s="49">
        <v>2026</v>
      </c>
      <c r="J326" s="48" t="str">
        <f t="shared" ref="J326:J389" si="61">IF(COUNT(T326:Y326)&gt;1,"Multi Year","Single Year")</f>
        <v>Single Year</v>
      </c>
      <c r="K326" s="49" t="s">
        <v>237</v>
      </c>
      <c r="L326" s="63"/>
      <c r="M326" s="190" t="s">
        <v>632</v>
      </c>
      <c r="N326" s="64"/>
      <c r="O326" s="64"/>
      <c r="P326" s="64"/>
      <c r="Q326" s="64"/>
      <c r="R326" s="64"/>
      <c r="S326" s="50" t="str">
        <f t="shared" ref="S326:S389" si="62">IF(AA326&lt;750,"Under $750,000",(IF(AND(AA326&gt;=750,AA326&lt;1000),"$750,000 to $1 Million",(IF(AND(AA326&gt;=1000,AA326&lt;5000),"$1 Million to $5 Million",IF(AA326&gt;=5000,"Over $5 Million"))))))</f>
        <v>$1 Million to $5 Million</v>
      </c>
      <c r="T326" s="68"/>
      <c r="U326" s="68"/>
      <c r="V326" s="68"/>
      <c r="W326" s="204">
        <v>1500</v>
      </c>
      <c r="X326" s="52"/>
      <c r="Y326" s="52"/>
      <c r="Z326" s="53">
        <f t="shared" si="58"/>
        <v>1500</v>
      </c>
      <c r="AA326" s="54">
        <f t="shared" ref="AA326:AA389" si="63">SUM(T326:Y326)</f>
        <v>1500</v>
      </c>
      <c r="AB326" s="55">
        <f t="shared" si="59"/>
        <v>0</v>
      </c>
      <c r="AC326" s="56" t="str">
        <f t="shared" ref="AC326:AC389" si="64">IF(AA326&lt;750,"No","Yes")</f>
        <v>Yes</v>
      </c>
      <c r="AD326" s="56">
        <f t="shared" si="57"/>
        <v>5</v>
      </c>
      <c r="AE326" s="56"/>
      <c r="AF326" s="56">
        <f t="shared" ref="AF326:AF389" si="65">IF(T326&lt;&gt;"",T326,IF(U326&lt;&gt;"",U326,IF(V326&lt;&gt;"",V326,IF(W326&lt;&gt;"",W326,IF(X326&lt;&gt;"",X326,IF(Y326&lt;&gt;"",Y326,0))))))</f>
        <v>1500</v>
      </c>
      <c r="AG326" s="57">
        <f t="shared" ref="AG326:AG389" si="66">VALUE(TEXT(AD326,"#")&amp;"."&amp;TEXT(COUNT(T326:Y326),"#")&amp;TEXT(AA326*10,"0000000"))</f>
        <v>5.1001500000000002</v>
      </c>
      <c r="AH326" s="56" t="str">
        <f t="shared" si="60"/>
        <v>Yes</v>
      </c>
      <c r="AI326" s="56"/>
      <c r="AJ326" s="56"/>
      <c r="AK326" s="56"/>
      <c r="AL326" s="56"/>
      <c r="AM326" s="56"/>
      <c r="AN326" s="56"/>
      <c r="AO326" s="56"/>
      <c r="AP326" s="56"/>
      <c r="AQ326" s="56"/>
      <c r="AR326" s="56"/>
      <c r="AS326" s="88"/>
      <c r="AT326" s="88"/>
    </row>
    <row r="327" spans="1:46" ht="18" hidden="1" customHeight="1">
      <c r="A327" s="48" t="s">
        <v>66</v>
      </c>
      <c r="B327" s="48" t="s">
        <v>10</v>
      </c>
      <c r="C327" s="173" t="s">
        <v>258</v>
      </c>
      <c r="D327" s="173" t="s">
        <v>261</v>
      </c>
      <c r="E327" s="48"/>
      <c r="F327" s="48" t="s">
        <v>136</v>
      </c>
      <c r="G327" s="49">
        <v>2026</v>
      </c>
      <c r="H327" s="49"/>
      <c r="I327" s="49">
        <v>2026</v>
      </c>
      <c r="J327" s="48" t="str">
        <f t="shared" si="61"/>
        <v>Single Year</v>
      </c>
      <c r="K327" s="49" t="s">
        <v>237</v>
      </c>
      <c r="L327" s="63"/>
      <c r="M327" s="190" t="s">
        <v>633</v>
      </c>
      <c r="N327" s="64"/>
      <c r="O327" s="64"/>
      <c r="P327" s="64"/>
      <c r="Q327" s="64"/>
      <c r="R327" s="55"/>
      <c r="S327" s="50" t="str">
        <f t="shared" si="62"/>
        <v>Under $750,000</v>
      </c>
      <c r="T327" s="68"/>
      <c r="U327" s="68"/>
      <c r="V327" s="68"/>
      <c r="W327" s="204">
        <v>490</v>
      </c>
      <c r="X327" s="52"/>
      <c r="Y327" s="52"/>
      <c r="Z327" s="53">
        <f t="shared" si="58"/>
        <v>490</v>
      </c>
      <c r="AA327" s="54">
        <f t="shared" si="63"/>
        <v>490</v>
      </c>
      <c r="AB327" s="55">
        <f t="shared" si="59"/>
        <v>0</v>
      </c>
      <c r="AC327" s="56" t="str">
        <f t="shared" si="64"/>
        <v>No</v>
      </c>
      <c r="AD327" s="56">
        <f t="shared" si="57"/>
        <v>5</v>
      </c>
      <c r="AE327" s="56"/>
      <c r="AF327" s="56">
        <f t="shared" si="65"/>
        <v>490</v>
      </c>
      <c r="AG327" s="57">
        <f t="shared" si="66"/>
        <v>5.1000490000000003</v>
      </c>
      <c r="AH327" s="56" t="str">
        <f t="shared" si="60"/>
        <v>Yes</v>
      </c>
      <c r="AI327" s="56"/>
      <c r="AJ327" s="56"/>
      <c r="AK327" s="56"/>
      <c r="AL327" s="56"/>
      <c r="AM327" s="56"/>
      <c r="AN327" s="56"/>
      <c r="AO327" s="56"/>
      <c r="AP327" s="56"/>
      <c r="AQ327" s="56"/>
      <c r="AR327" s="56"/>
      <c r="AS327" s="88"/>
      <c r="AT327" s="88"/>
    </row>
    <row r="328" spans="1:46" ht="18" hidden="1" customHeight="1">
      <c r="A328" s="95" t="s">
        <v>66</v>
      </c>
      <c r="B328" s="95" t="s">
        <v>10</v>
      </c>
      <c r="C328" s="173" t="s">
        <v>251</v>
      </c>
      <c r="D328" s="48"/>
      <c r="E328" s="95"/>
      <c r="F328" s="95" t="s">
        <v>136</v>
      </c>
      <c r="G328" s="96">
        <v>2026</v>
      </c>
      <c r="H328" s="96"/>
      <c r="I328" s="96">
        <v>2026</v>
      </c>
      <c r="J328" s="48" t="str">
        <f t="shared" si="61"/>
        <v>Single Year</v>
      </c>
      <c r="K328" s="96" t="s">
        <v>237</v>
      </c>
      <c r="L328" s="97"/>
      <c r="M328" s="190" t="s">
        <v>634</v>
      </c>
      <c r="N328" s="55"/>
      <c r="O328" s="55"/>
      <c r="P328" s="55"/>
      <c r="Q328" s="55"/>
      <c r="R328" s="64"/>
      <c r="S328" s="50" t="str">
        <f t="shared" si="62"/>
        <v>Under $750,000</v>
      </c>
      <c r="T328" s="98"/>
      <c r="U328" s="98"/>
      <c r="V328" s="98"/>
      <c r="W328" s="204">
        <v>650</v>
      </c>
      <c r="X328" s="54"/>
      <c r="Y328" s="54"/>
      <c r="Z328" s="53">
        <f t="shared" si="58"/>
        <v>650</v>
      </c>
      <c r="AA328" s="54">
        <f t="shared" si="63"/>
        <v>650</v>
      </c>
      <c r="AB328" s="55">
        <f t="shared" si="59"/>
        <v>0</v>
      </c>
      <c r="AC328" s="56" t="str">
        <f t="shared" si="64"/>
        <v>No</v>
      </c>
      <c r="AD328" s="56">
        <f t="shared" si="57"/>
        <v>5</v>
      </c>
      <c r="AE328" s="56"/>
      <c r="AF328" s="56">
        <f t="shared" si="65"/>
        <v>650</v>
      </c>
      <c r="AG328" s="57">
        <f t="shared" si="66"/>
        <v>5.1000649999999998</v>
      </c>
      <c r="AH328" s="56" t="str">
        <f t="shared" si="60"/>
        <v>Yes</v>
      </c>
      <c r="AI328" s="56"/>
      <c r="AJ328" s="56"/>
      <c r="AK328" s="56"/>
      <c r="AL328" s="56"/>
      <c r="AM328" s="56"/>
      <c r="AN328" s="56"/>
      <c r="AO328" s="56"/>
      <c r="AP328" s="56"/>
      <c r="AQ328" s="56"/>
      <c r="AR328" s="56"/>
      <c r="AS328" s="88"/>
      <c r="AT328" s="88"/>
    </row>
    <row r="329" spans="1:46" ht="18" hidden="1" customHeight="1">
      <c r="A329" s="48" t="s">
        <v>66</v>
      </c>
      <c r="B329" s="48" t="s">
        <v>10</v>
      </c>
      <c r="C329" s="108" t="s">
        <v>251</v>
      </c>
      <c r="D329" s="48"/>
      <c r="E329" s="48"/>
      <c r="F329" s="48" t="s">
        <v>139</v>
      </c>
      <c r="G329" s="49">
        <v>2026</v>
      </c>
      <c r="H329" s="49"/>
      <c r="I329" s="49">
        <v>2026</v>
      </c>
      <c r="J329" s="48" t="str">
        <f t="shared" si="61"/>
        <v>Single Year</v>
      </c>
      <c r="K329" s="49" t="s">
        <v>237</v>
      </c>
      <c r="L329" s="63"/>
      <c r="M329" s="190" t="s">
        <v>635</v>
      </c>
      <c r="N329" s="64"/>
      <c r="O329" s="64"/>
      <c r="P329" s="64"/>
      <c r="Q329" s="64"/>
      <c r="R329" s="64"/>
      <c r="S329" s="50" t="str">
        <f t="shared" si="62"/>
        <v>Under $750,000</v>
      </c>
      <c r="T329" s="68"/>
      <c r="U329" s="68"/>
      <c r="V329" s="68"/>
      <c r="W329" s="204">
        <v>650</v>
      </c>
      <c r="X329" s="52"/>
      <c r="Y329" s="52"/>
      <c r="Z329" s="53">
        <f t="shared" si="58"/>
        <v>650</v>
      </c>
      <c r="AA329" s="54">
        <f t="shared" si="63"/>
        <v>650</v>
      </c>
      <c r="AB329" s="55">
        <f t="shared" si="59"/>
        <v>0</v>
      </c>
      <c r="AC329" s="56" t="str">
        <f t="shared" si="64"/>
        <v>No</v>
      </c>
      <c r="AD329" s="56">
        <f t="shared" si="57"/>
        <v>5</v>
      </c>
      <c r="AE329" s="56"/>
      <c r="AF329" s="56">
        <f t="shared" si="65"/>
        <v>650</v>
      </c>
      <c r="AG329" s="57">
        <f t="shared" si="66"/>
        <v>5.1000649999999998</v>
      </c>
      <c r="AH329" s="56" t="str">
        <f t="shared" si="60"/>
        <v>Yes</v>
      </c>
      <c r="AI329" s="56"/>
      <c r="AJ329" s="56"/>
      <c r="AK329" s="56"/>
      <c r="AL329" s="56"/>
      <c r="AM329" s="56"/>
      <c r="AN329" s="56"/>
      <c r="AO329" s="56"/>
      <c r="AP329" s="56"/>
      <c r="AQ329" s="56"/>
      <c r="AR329" s="56"/>
      <c r="AS329" s="88"/>
      <c r="AT329" s="88"/>
    </row>
    <row r="330" spans="1:46" ht="18" hidden="1" customHeight="1">
      <c r="A330" s="48" t="s">
        <v>66</v>
      </c>
      <c r="B330" s="48" t="s">
        <v>188</v>
      </c>
      <c r="C330" s="173" t="s">
        <v>251</v>
      </c>
      <c r="D330" s="48"/>
      <c r="E330" s="48"/>
      <c r="F330" s="48" t="s">
        <v>145</v>
      </c>
      <c r="G330" s="49">
        <v>2026</v>
      </c>
      <c r="H330" s="49"/>
      <c r="I330" s="49">
        <v>2026</v>
      </c>
      <c r="J330" s="48" t="str">
        <f t="shared" si="61"/>
        <v>Single Year</v>
      </c>
      <c r="K330" s="49" t="s">
        <v>237</v>
      </c>
      <c r="L330" s="63"/>
      <c r="M330" s="190" t="s">
        <v>636</v>
      </c>
      <c r="N330" s="64"/>
      <c r="O330" s="64"/>
      <c r="P330" s="64"/>
      <c r="Q330" s="64"/>
      <c r="R330" s="64"/>
      <c r="S330" s="50" t="str">
        <f t="shared" si="62"/>
        <v>Under $750,000</v>
      </c>
      <c r="T330" s="68"/>
      <c r="U330" s="68"/>
      <c r="V330" s="68"/>
      <c r="W330" s="204">
        <v>300</v>
      </c>
      <c r="X330" s="52"/>
      <c r="Y330" s="52"/>
      <c r="Z330" s="53">
        <f t="shared" si="58"/>
        <v>300</v>
      </c>
      <c r="AA330" s="54">
        <f t="shared" si="63"/>
        <v>300</v>
      </c>
      <c r="AB330" s="55">
        <f t="shared" si="59"/>
        <v>0</v>
      </c>
      <c r="AC330" s="56" t="str">
        <f t="shared" si="64"/>
        <v>No</v>
      </c>
      <c r="AD330" s="56">
        <f t="shared" si="57"/>
        <v>5</v>
      </c>
      <c r="AE330" s="56"/>
      <c r="AF330" s="56">
        <f t="shared" si="65"/>
        <v>300</v>
      </c>
      <c r="AG330" s="57">
        <f t="shared" si="66"/>
        <v>5.1000300000000003</v>
      </c>
      <c r="AH330" s="56" t="str">
        <f t="shared" si="60"/>
        <v>Yes</v>
      </c>
      <c r="AI330" s="56"/>
      <c r="AJ330" s="56"/>
      <c r="AK330" s="56"/>
      <c r="AL330" s="56"/>
      <c r="AM330" s="56"/>
      <c r="AN330" s="56"/>
      <c r="AO330" s="56"/>
      <c r="AP330" s="56"/>
      <c r="AQ330" s="56"/>
      <c r="AR330" s="56"/>
      <c r="AS330" s="88"/>
      <c r="AT330" s="88"/>
    </row>
    <row r="331" spans="1:46" ht="18" hidden="1" customHeight="1">
      <c r="A331" s="48" t="s">
        <v>66</v>
      </c>
      <c r="B331" s="48" t="s">
        <v>188</v>
      </c>
      <c r="C331" s="108" t="s">
        <v>251</v>
      </c>
      <c r="D331" s="95"/>
      <c r="E331" s="48"/>
      <c r="F331" s="48" t="s">
        <v>145</v>
      </c>
      <c r="G331" s="49">
        <v>2026</v>
      </c>
      <c r="H331" s="49"/>
      <c r="I331" s="49">
        <v>2026</v>
      </c>
      <c r="J331" s="48" t="str">
        <f t="shared" si="61"/>
        <v>Single Year</v>
      </c>
      <c r="K331" s="49" t="s">
        <v>237</v>
      </c>
      <c r="L331" s="63"/>
      <c r="M331" s="190" t="s">
        <v>637</v>
      </c>
      <c r="N331" s="64"/>
      <c r="O331" s="64"/>
      <c r="P331" s="64"/>
      <c r="Q331" s="64"/>
      <c r="R331" s="55"/>
      <c r="S331" s="50" t="str">
        <f t="shared" si="62"/>
        <v>Under $750,000</v>
      </c>
      <c r="T331" s="68"/>
      <c r="U331" s="68"/>
      <c r="V331" s="68"/>
      <c r="W331" s="204">
        <v>150</v>
      </c>
      <c r="X331" s="52"/>
      <c r="Y331" s="52"/>
      <c r="Z331" s="53">
        <f t="shared" si="58"/>
        <v>150</v>
      </c>
      <c r="AA331" s="54">
        <f t="shared" si="63"/>
        <v>150</v>
      </c>
      <c r="AB331" s="55">
        <f t="shared" si="59"/>
        <v>0</v>
      </c>
      <c r="AC331" s="56" t="str">
        <f t="shared" si="64"/>
        <v>No</v>
      </c>
      <c r="AD331" s="56">
        <f t="shared" si="57"/>
        <v>5</v>
      </c>
      <c r="AE331" s="56"/>
      <c r="AF331" s="56">
        <f t="shared" si="65"/>
        <v>150</v>
      </c>
      <c r="AG331" s="57">
        <f t="shared" si="66"/>
        <v>5.100015</v>
      </c>
      <c r="AH331" s="56" t="str">
        <f t="shared" si="60"/>
        <v>Yes</v>
      </c>
      <c r="AI331" s="56"/>
      <c r="AJ331" s="56"/>
      <c r="AK331" s="56"/>
      <c r="AL331" s="56"/>
      <c r="AM331" s="56"/>
      <c r="AN331" s="56"/>
      <c r="AO331" s="56"/>
      <c r="AP331" s="56"/>
      <c r="AQ331" s="56"/>
      <c r="AR331" s="56"/>
      <c r="AS331" s="88"/>
      <c r="AT331" s="85" t="s">
        <v>623</v>
      </c>
    </row>
    <row r="332" spans="1:46" ht="18" hidden="1" customHeight="1">
      <c r="A332" s="95" t="s">
        <v>66</v>
      </c>
      <c r="B332" s="95" t="s">
        <v>73</v>
      </c>
      <c r="C332" s="108" t="s">
        <v>258</v>
      </c>
      <c r="D332" s="108" t="s">
        <v>261</v>
      </c>
      <c r="E332" s="95"/>
      <c r="F332" s="95" t="s">
        <v>348</v>
      </c>
      <c r="G332" s="96">
        <v>2026</v>
      </c>
      <c r="H332" s="96"/>
      <c r="I332" s="96">
        <v>2026</v>
      </c>
      <c r="J332" s="48" t="str">
        <f t="shared" si="61"/>
        <v>Single Year</v>
      </c>
      <c r="K332" s="96" t="s">
        <v>237</v>
      </c>
      <c r="L332" s="97"/>
      <c r="M332" s="190" t="s">
        <v>638</v>
      </c>
      <c r="N332" s="55"/>
      <c r="O332" s="55"/>
      <c r="P332" s="55"/>
      <c r="Q332" s="55"/>
      <c r="R332" s="195"/>
      <c r="S332" s="50" t="str">
        <f t="shared" si="62"/>
        <v>Under $750,000</v>
      </c>
      <c r="T332" s="98"/>
      <c r="U332" s="98"/>
      <c r="V332" s="98"/>
      <c r="W332" s="204">
        <v>625.5</v>
      </c>
      <c r="X332" s="54"/>
      <c r="Y332" s="54"/>
      <c r="Z332" s="53">
        <f t="shared" si="58"/>
        <v>625.5</v>
      </c>
      <c r="AA332" s="54">
        <f t="shared" si="63"/>
        <v>625.5</v>
      </c>
      <c r="AB332" s="55">
        <f t="shared" si="59"/>
        <v>0</v>
      </c>
      <c r="AC332" s="56" t="str">
        <f t="shared" si="64"/>
        <v>No</v>
      </c>
      <c r="AD332" s="56">
        <f t="shared" si="57"/>
        <v>5</v>
      </c>
      <c r="AE332" s="56"/>
      <c r="AF332" s="56">
        <f t="shared" si="65"/>
        <v>625.5</v>
      </c>
      <c r="AG332" s="57">
        <f t="shared" si="66"/>
        <v>5.1000625499999996</v>
      </c>
      <c r="AH332" s="56" t="str">
        <f t="shared" si="60"/>
        <v>Yes</v>
      </c>
      <c r="AI332" s="56"/>
      <c r="AJ332" s="56"/>
      <c r="AK332" s="56"/>
      <c r="AL332" s="56"/>
      <c r="AM332" s="56"/>
      <c r="AN332" s="56"/>
      <c r="AO332" s="56"/>
      <c r="AP332" s="56"/>
      <c r="AQ332" s="56"/>
      <c r="AR332" s="56"/>
      <c r="AS332" s="88"/>
      <c r="AT332" s="88"/>
    </row>
    <row r="333" spans="1:46" ht="18" hidden="1" customHeight="1">
      <c r="A333" s="48" t="s">
        <v>66</v>
      </c>
      <c r="B333" s="48" t="s">
        <v>33</v>
      </c>
      <c r="C333" s="108" t="s">
        <v>258</v>
      </c>
      <c r="D333" s="108" t="s">
        <v>261</v>
      </c>
      <c r="E333" s="48"/>
      <c r="F333" s="48" t="s">
        <v>145</v>
      </c>
      <c r="G333" s="49">
        <v>2026</v>
      </c>
      <c r="H333" s="49"/>
      <c r="I333" s="49">
        <v>2026</v>
      </c>
      <c r="J333" s="48" t="str">
        <f t="shared" si="61"/>
        <v>Single Year</v>
      </c>
      <c r="K333" s="49" t="s">
        <v>237</v>
      </c>
      <c r="L333" s="63"/>
      <c r="M333" s="190" t="s">
        <v>639</v>
      </c>
      <c r="N333" s="64"/>
      <c r="O333" s="64"/>
      <c r="P333" s="64"/>
      <c r="Q333" s="64"/>
      <c r="R333" s="64"/>
      <c r="S333" s="50" t="str">
        <f t="shared" si="62"/>
        <v>Under $750,000</v>
      </c>
      <c r="T333" s="68"/>
      <c r="U333" s="68"/>
      <c r="V333" s="68"/>
      <c r="W333" s="204">
        <v>180</v>
      </c>
      <c r="X333" s="52"/>
      <c r="Y333" s="52"/>
      <c r="Z333" s="53">
        <f t="shared" si="58"/>
        <v>180</v>
      </c>
      <c r="AA333" s="54">
        <f t="shared" si="63"/>
        <v>180</v>
      </c>
      <c r="AB333" s="55">
        <f t="shared" si="59"/>
        <v>0</v>
      </c>
      <c r="AC333" s="56" t="str">
        <f t="shared" si="64"/>
        <v>No</v>
      </c>
      <c r="AD333" s="56">
        <f t="shared" si="57"/>
        <v>5</v>
      </c>
      <c r="AE333" s="56"/>
      <c r="AF333" s="56">
        <f t="shared" si="65"/>
        <v>180</v>
      </c>
      <c r="AG333" s="57">
        <f t="shared" si="66"/>
        <v>5.1000180000000004</v>
      </c>
      <c r="AH333" s="56" t="str">
        <f t="shared" si="60"/>
        <v>Yes</v>
      </c>
      <c r="AI333" s="56"/>
      <c r="AJ333" s="56"/>
      <c r="AK333" s="56"/>
      <c r="AL333" s="56"/>
      <c r="AM333" s="56"/>
      <c r="AN333" s="56"/>
      <c r="AO333" s="56"/>
      <c r="AP333" s="56"/>
      <c r="AQ333" s="56"/>
      <c r="AR333" s="56"/>
      <c r="AS333" s="88"/>
      <c r="AT333" s="88"/>
    </row>
    <row r="334" spans="1:46" ht="18" hidden="1" customHeight="1">
      <c r="A334" s="48" t="s">
        <v>66</v>
      </c>
      <c r="B334" s="48" t="s">
        <v>33</v>
      </c>
      <c r="C334" s="108" t="s">
        <v>258</v>
      </c>
      <c r="D334" s="108" t="s">
        <v>261</v>
      </c>
      <c r="E334" s="48"/>
      <c r="F334" s="48" t="s">
        <v>145</v>
      </c>
      <c r="G334" s="49">
        <v>2026</v>
      </c>
      <c r="H334" s="49"/>
      <c r="I334" s="49">
        <v>2026</v>
      </c>
      <c r="J334" s="48" t="str">
        <f t="shared" si="61"/>
        <v>Single Year</v>
      </c>
      <c r="K334" s="49" t="s">
        <v>237</v>
      </c>
      <c r="L334" s="63"/>
      <c r="M334" s="190" t="s">
        <v>640</v>
      </c>
      <c r="N334" s="64"/>
      <c r="O334" s="64"/>
      <c r="P334" s="64"/>
      <c r="Q334" s="64"/>
      <c r="R334" s="64"/>
      <c r="S334" s="50" t="str">
        <f t="shared" si="62"/>
        <v>Under $750,000</v>
      </c>
      <c r="T334" s="68"/>
      <c r="U334" s="68"/>
      <c r="V334" s="68"/>
      <c r="W334" s="204">
        <v>120</v>
      </c>
      <c r="X334" s="52"/>
      <c r="Y334" s="52"/>
      <c r="Z334" s="53">
        <f t="shared" si="58"/>
        <v>120</v>
      </c>
      <c r="AA334" s="54">
        <f t="shared" si="63"/>
        <v>120</v>
      </c>
      <c r="AB334" s="55">
        <f t="shared" si="59"/>
        <v>0</v>
      </c>
      <c r="AC334" s="56" t="str">
        <f t="shared" si="64"/>
        <v>No</v>
      </c>
      <c r="AD334" s="56">
        <f t="shared" si="57"/>
        <v>5</v>
      </c>
      <c r="AE334" s="56"/>
      <c r="AF334" s="56">
        <f t="shared" si="65"/>
        <v>120</v>
      </c>
      <c r="AG334" s="57">
        <f t="shared" si="66"/>
        <v>5.1000120000000004</v>
      </c>
      <c r="AH334" s="56" t="str">
        <f t="shared" si="60"/>
        <v>Yes</v>
      </c>
      <c r="AI334" s="56"/>
      <c r="AJ334" s="56"/>
      <c r="AK334" s="56"/>
      <c r="AL334" s="56"/>
      <c r="AM334" s="56"/>
      <c r="AN334" s="56"/>
      <c r="AO334" s="56"/>
      <c r="AP334" s="56"/>
      <c r="AQ334" s="56"/>
      <c r="AR334" s="56"/>
      <c r="AS334" s="88"/>
      <c r="AT334" s="88"/>
    </row>
    <row r="335" spans="1:46" ht="18" hidden="1" customHeight="1">
      <c r="A335" s="48" t="s">
        <v>66</v>
      </c>
      <c r="B335" s="48" t="s">
        <v>33</v>
      </c>
      <c r="C335" s="108" t="s">
        <v>258</v>
      </c>
      <c r="D335" s="108" t="s">
        <v>261</v>
      </c>
      <c r="E335" s="48"/>
      <c r="F335" s="48" t="s">
        <v>145</v>
      </c>
      <c r="G335" s="49">
        <v>2026</v>
      </c>
      <c r="H335" s="49"/>
      <c r="I335" s="49">
        <v>2026</v>
      </c>
      <c r="J335" s="48" t="str">
        <f t="shared" si="61"/>
        <v>Single Year</v>
      </c>
      <c r="K335" s="49" t="s">
        <v>237</v>
      </c>
      <c r="L335" s="63"/>
      <c r="M335" s="190" t="s">
        <v>641</v>
      </c>
      <c r="N335" s="64"/>
      <c r="O335" s="64"/>
      <c r="P335" s="64"/>
      <c r="Q335" s="64"/>
      <c r="R335" s="64"/>
      <c r="S335" s="50" t="str">
        <f t="shared" si="62"/>
        <v>Under $750,000</v>
      </c>
      <c r="T335" s="68"/>
      <c r="U335" s="68"/>
      <c r="V335" s="68"/>
      <c r="W335" s="204">
        <v>100</v>
      </c>
      <c r="X335" s="52"/>
      <c r="Y335" s="52"/>
      <c r="Z335" s="53">
        <f t="shared" si="58"/>
        <v>100</v>
      </c>
      <c r="AA335" s="54">
        <f t="shared" si="63"/>
        <v>100</v>
      </c>
      <c r="AB335" s="55">
        <f t="shared" si="59"/>
        <v>0</v>
      </c>
      <c r="AC335" s="56" t="str">
        <f t="shared" si="64"/>
        <v>No</v>
      </c>
      <c r="AD335" s="56">
        <f t="shared" si="57"/>
        <v>5</v>
      </c>
      <c r="AE335" s="56"/>
      <c r="AF335" s="56">
        <f t="shared" si="65"/>
        <v>100</v>
      </c>
      <c r="AG335" s="57">
        <f t="shared" si="66"/>
        <v>5.1000100000000002</v>
      </c>
      <c r="AH335" s="56" t="str">
        <f t="shared" si="60"/>
        <v>Yes</v>
      </c>
      <c r="AI335" s="56"/>
      <c r="AJ335" s="56"/>
      <c r="AK335" s="56"/>
      <c r="AL335" s="56"/>
      <c r="AM335" s="56"/>
      <c r="AN335" s="56"/>
      <c r="AO335" s="56"/>
      <c r="AP335" s="56"/>
      <c r="AQ335" s="56"/>
      <c r="AR335" s="56"/>
      <c r="AS335" s="88"/>
      <c r="AT335" s="88"/>
    </row>
    <row r="336" spans="1:46" ht="18" customHeight="1">
      <c r="A336" s="173" t="s">
        <v>66</v>
      </c>
      <c r="B336" s="173" t="s">
        <v>33</v>
      </c>
      <c r="C336" s="108" t="s">
        <v>251</v>
      </c>
      <c r="D336" s="108"/>
      <c r="E336" s="173"/>
      <c r="F336" s="173" t="s">
        <v>145</v>
      </c>
      <c r="G336" s="189">
        <v>2026</v>
      </c>
      <c r="H336" s="189">
        <v>2026</v>
      </c>
      <c r="I336" s="189"/>
      <c r="J336" s="48" t="str">
        <f t="shared" si="61"/>
        <v>Multi Year</v>
      </c>
      <c r="K336" s="189" t="s">
        <v>237</v>
      </c>
      <c r="L336" s="200"/>
      <c r="M336" s="183" t="s">
        <v>642</v>
      </c>
      <c r="N336" s="195"/>
      <c r="O336" s="195"/>
      <c r="P336" s="195"/>
      <c r="Q336" s="195"/>
      <c r="R336" s="64"/>
      <c r="S336" s="50" t="str">
        <f t="shared" si="62"/>
        <v>$1 Million to $5 Million</v>
      </c>
      <c r="T336" s="234"/>
      <c r="U336" s="234"/>
      <c r="V336" s="191"/>
      <c r="W336" s="204">
        <v>500</v>
      </c>
      <c r="X336" s="288">
        <v>500</v>
      </c>
      <c r="Y336" s="288"/>
      <c r="Z336" s="276">
        <f t="shared" si="58"/>
        <v>1000</v>
      </c>
      <c r="AA336" s="332">
        <f t="shared" si="63"/>
        <v>1000</v>
      </c>
      <c r="AB336" s="55">
        <f t="shared" si="59"/>
        <v>500</v>
      </c>
      <c r="AC336" s="56" t="str">
        <f t="shared" si="64"/>
        <v>Yes</v>
      </c>
      <c r="AD336" s="56">
        <f t="shared" si="57"/>
        <v>5</v>
      </c>
      <c r="AE336" s="56"/>
      <c r="AF336" s="56">
        <f t="shared" si="65"/>
        <v>500</v>
      </c>
      <c r="AG336" s="57">
        <f t="shared" si="66"/>
        <v>5.2000999999999999</v>
      </c>
      <c r="AH336" s="56" t="str">
        <f t="shared" si="60"/>
        <v>Yes</v>
      </c>
      <c r="AI336" s="56"/>
      <c r="AJ336" s="56"/>
      <c r="AK336" s="56"/>
      <c r="AL336" s="56"/>
      <c r="AM336" s="56"/>
      <c r="AN336" s="56"/>
      <c r="AO336" s="56"/>
      <c r="AP336" s="56"/>
      <c r="AQ336" s="56"/>
      <c r="AR336" s="56"/>
      <c r="AS336" s="88"/>
      <c r="AT336" s="69"/>
    </row>
    <row r="337" spans="1:46" ht="18" hidden="1" customHeight="1">
      <c r="A337" s="48" t="s">
        <v>39</v>
      </c>
      <c r="B337" s="48" t="s">
        <v>46</v>
      </c>
      <c r="C337" s="173" t="s">
        <v>258</v>
      </c>
      <c r="D337" s="173" t="s">
        <v>261</v>
      </c>
      <c r="E337" s="48"/>
      <c r="F337" s="48" t="s">
        <v>145</v>
      </c>
      <c r="G337" s="49">
        <v>2026</v>
      </c>
      <c r="H337" s="49"/>
      <c r="I337" s="49">
        <v>2026</v>
      </c>
      <c r="J337" s="48" t="str">
        <f t="shared" si="61"/>
        <v>Single Year</v>
      </c>
      <c r="K337" s="49" t="s">
        <v>237</v>
      </c>
      <c r="L337" s="63"/>
      <c r="M337" s="190" t="s">
        <v>643</v>
      </c>
      <c r="N337" s="64"/>
      <c r="O337" s="64"/>
      <c r="P337" s="64"/>
      <c r="Q337" s="64"/>
      <c r="R337" s="64"/>
      <c r="S337" s="50" t="str">
        <f t="shared" si="62"/>
        <v>Under $750,000</v>
      </c>
      <c r="T337" s="68"/>
      <c r="U337" s="68"/>
      <c r="V337" s="68"/>
      <c r="W337" s="204">
        <v>355</v>
      </c>
      <c r="X337" s="52"/>
      <c r="Y337" s="52"/>
      <c r="Z337" s="53">
        <f t="shared" si="58"/>
        <v>355</v>
      </c>
      <c r="AA337" s="54">
        <f t="shared" si="63"/>
        <v>355</v>
      </c>
      <c r="AB337" s="55">
        <f t="shared" si="59"/>
        <v>0</v>
      </c>
      <c r="AC337" s="56" t="str">
        <f t="shared" si="64"/>
        <v>No</v>
      </c>
      <c r="AD337" s="56">
        <f t="shared" si="57"/>
        <v>5</v>
      </c>
      <c r="AE337" s="56"/>
      <c r="AF337" s="56">
        <f t="shared" si="65"/>
        <v>355</v>
      </c>
      <c r="AG337" s="57">
        <f t="shared" si="66"/>
        <v>5.1000354999999997</v>
      </c>
      <c r="AH337" s="56" t="str">
        <f t="shared" si="60"/>
        <v>Yes</v>
      </c>
      <c r="AI337" s="56"/>
      <c r="AJ337" s="56"/>
      <c r="AK337" s="56"/>
      <c r="AL337" s="56"/>
      <c r="AM337" s="56"/>
      <c r="AN337" s="56"/>
      <c r="AO337" s="56"/>
      <c r="AP337" s="56"/>
      <c r="AQ337" s="56"/>
      <c r="AR337" s="56"/>
      <c r="AS337" s="88"/>
      <c r="AT337" s="88"/>
    </row>
    <row r="338" spans="1:46" ht="18" hidden="1" customHeight="1">
      <c r="A338" s="48" t="s">
        <v>39</v>
      </c>
      <c r="B338" s="48" t="s">
        <v>46</v>
      </c>
      <c r="C338" s="108" t="s">
        <v>258</v>
      </c>
      <c r="D338" s="173" t="s">
        <v>261</v>
      </c>
      <c r="E338" s="48"/>
      <c r="F338" s="48" t="s">
        <v>145</v>
      </c>
      <c r="G338" s="49">
        <v>2026</v>
      </c>
      <c r="H338" s="49"/>
      <c r="I338" s="49">
        <v>2026</v>
      </c>
      <c r="J338" s="48" t="str">
        <f t="shared" si="61"/>
        <v>Single Year</v>
      </c>
      <c r="K338" s="49" t="s">
        <v>237</v>
      </c>
      <c r="L338" s="63"/>
      <c r="M338" s="190" t="s">
        <v>644</v>
      </c>
      <c r="N338" s="64"/>
      <c r="O338" s="64"/>
      <c r="P338" s="64"/>
      <c r="Q338" s="64"/>
      <c r="R338" s="64"/>
      <c r="S338" s="50" t="str">
        <f t="shared" si="62"/>
        <v>Under $750,000</v>
      </c>
      <c r="T338" s="68"/>
      <c r="U338" s="68"/>
      <c r="V338" s="68"/>
      <c r="W338" s="204">
        <v>625</v>
      </c>
      <c r="X338" s="52"/>
      <c r="Y338" s="52"/>
      <c r="Z338" s="53">
        <f t="shared" si="58"/>
        <v>625</v>
      </c>
      <c r="AA338" s="54">
        <f t="shared" si="63"/>
        <v>625</v>
      </c>
      <c r="AB338" s="55">
        <f t="shared" si="59"/>
        <v>0</v>
      </c>
      <c r="AC338" s="56" t="str">
        <f t="shared" si="64"/>
        <v>No</v>
      </c>
      <c r="AD338" s="56">
        <f t="shared" si="57"/>
        <v>5</v>
      </c>
      <c r="AE338" s="56"/>
      <c r="AF338" s="56">
        <f t="shared" si="65"/>
        <v>625</v>
      </c>
      <c r="AG338" s="57">
        <f t="shared" si="66"/>
        <v>5.1000624999999999</v>
      </c>
      <c r="AH338" s="56" t="str">
        <f t="shared" si="60"/>
        <v>Yes</v>
      </c>
      <c r="AI338" s="56"/>
      <c r="AJ338" s="56"/>
      <c r="AK338" s="56"/>
      <c r="AL338" s="56"/>
      <c r="AM338" s="56"/>
      <c r="AN338" s="56"/>
      <c r="AO338" s="56"/>
      <c r="AP338" s="56"/>
      <c r="AQ338" s="56"/>
      <c r="AR338" s="56"/>
      <c r="AS338" s="88"/>
      <c r="AT338" s="88"/>
    </row>
    <row r="339" spans="1:46" ht="18" hidden="1" customHeight="1">
      <c r="A339" s="48" t="s">
        <v>39</v>
      </c>
      <c r="B339" s="48" t="s">
        <v>46</v>
      </c>
      <c r="C339" s="108" t="s">
        <v>258</v>
      </c>
      <c r="D339" s="173" t="s">
        <v>261</v>
      </c>
      <c r="E339" s="48"/>
      <c r="F339" s="48" t="s">
        <v>145</v>
      </c>
      <c r="G339" s="49">
        <v>2026</v>
      </c>
      <c r="H339" s="49"/>
      <c r="I339" s="49">
        <v>2026</v>
      </c>
      <c r="J339" s="48" t="str">
        <f t="shared" si="61"/>
        <v>Single Year</v>
      </c>
      <c r="K339" s="49" t="s">
        <v>237</v>
      </c>
      <c r="L339" s="63"/>
      <c r="M339" s="190" t="s">
        <v>645</v>
      </c>
      <c r="N339" s="64"/>
      <c r="O339" s="64"/>
      <c r="P339" s="64"/>
      <c r="Q339" s="64"/>
      <c r="R339" s="64"/>
      <c r="S339" s="50" t="str">
        <f t="shared" si="62"/>
        <v>Under $750,000</v>
      </c>
      <c r="T339" s="68"/>
      <c r="U339" s="68"/>
      <c r="V339" s="68"/>
      <c r="W339" s="204">
        <v>322</v>
      </c>
      <c r="X339" s="52"/>
      <c r="Y339" s="52"/>
      <c r="Z339" s="53">
        <f t="shared" si="58"/>
        <v>322</v>
      </c>
      <c r="AA339" s="54">
        <f t="shared" si="63"/>
        <v>322</v>
      </c>
      <c r="AB339" s="55">
        <f t="shared" si="59"/>
        <v>0</v>
      </c>
      <c r="AC339" s="56" t="str">
        <f t="shared" si="64"/>
        <v>No</v>
      </c>
      <c r="AD339" s="56">
        <f t="shared" si="57"/>
        <v>5</v>
      </c>
      <c r="AE339" s="56"/>
      <c r="AF339" s="56">
        <f t="shared" si="65"/>
        <v>322</v>
      </c>
      <c r="AG339" s="57">
        <f t="shared" si="66"/>
        <v>5.1000322000000002</v>
      </c>
      <c r="AH339" s="56" t="str">
        <f t="shared" si="60"/>
        <v>Yes</v>
      </c>
      <c r="AI339" s="56"/>
      <c r="AJ339" s="56"/>
      <c r="AK339" s="56"/>
      <c r="AL339" s="56"/>
      <c r="AM339" s="56"/>
      <c r="AN339" s="56"/>
      <c r="AO339" s="56"/>
      <c r="AP339" s="56"/>
      <c r="AQ339" s="56"/>
      <c r="AR339" s="56"/>
      <c r="AS339" s="88"/>
      <c r="AT339" s="88" t="s">
        <v>623</v>
      </c>
    </row>
    <row r="340" spans="1:46" ht="18" hidden="1" customHeight="1">
      <c r="A340" s="48" t="s">
        <v>39</v>
      </c>
      <c r="B340" s="48" t="s">
        <v>46</v>
      </c>
      <c r="C340" s="108" t="s">
        <v>258</v>
      </c>
      <c r="D340" s="173" t="s">
        <v>261</v>
      </c>
      <c r="E340" s="48"/>
      <c r="F340" s="48" t="s">
        <v>145</v>
      </c>
      <c r="G340" s="49">
        <v>2026</v>
      </c>
      <c r="H340" s="49"/>
      <c r="I340" s="49">
        <v>2026</v>
      </c>
      <c r="J340" s="48" t="str">
        <f t="shared" si="61"/>
        <v>Single Year</v>
      </c>
      <c r="K340" s="49" t="s">
        <v>237</v>
      </c>
      <c r="L340" s="63"/>
      <c r="M340" s="190" t="s">
        <v>646</v>
      </c>
      <c r="N340" s="64"/>
      <c r="O340" s="64"/>
      <c r="P340" s="64"/>
      <c r="Q340" s="64"/>
      <c r="R340" s="64"/>
      <c r="S340" s="50" t="str">
        <f t="shared" si="62"/>
        <v>$750,000 to $1 Million</v>
      </c>
      <c r="T340" s="68"/>
      <c r="U340" s="68"/>
      <c r="V340" s="68"/>
      <c r="W340" s="204">
        <v>941.5</v>
      </c>
      <c r="X340" s="52"/>
      <c r="Y340" s="52"/>
      <c r="Z340" s="53">
        <f t="shared" si="58"/>
        <v>941.5</v>
      </c>
      <c r="AA340" s="54">
        <f t="shared" si="63"/>
        <v>941.5</v>
      </c>
      <c r="AB340" s="55">
        <f t="shared" si="59"/>
        <v>0</v>
      </c>
      <c r="AC340" s="56" t="str">
        <f t="shared" si="64"/>
        <v>Yes</v>
      </c>
      <c r="AD340" s="56">
        <f t="shared" si="57"/>
        <v>5</v>
      </c>
      <c r="AE340" s="56"/>
      <c r="AF340" s="56">
        <f t="shared" si="65"/>
        <v>941.5</v>
      </c>
      <c r="AG340" s="57">
        <f t="shared" si="66"/>
        <v>5.1000941500000003</v>
      </c>
      <c r="AH340" s="56" t="str">
        <f t="shared" si="60"/>
        <v>Yes</v>
      </c>
      <c r="AI340" s="56"/>
      <c r="AJ340" s="56"/>
      <c r="AK340" s="56"/>
      <c r="AL340" s="56"/>
      <c r="AM340" s="56"/>
      <c r="AN340" s="56"/>
      <c r="AO340" s="56"/>
      <c r="AP340" s="56"/>
      <c r="AQ340" s="56"/>
      <c r="AR340" s="56"/>
      <c r="AS340" s="88"/>
      <c r="AT340" s="88"/>
    </row>
    <row r="341" spans="1:46" ht="18" hidden="1" customHeight="1">
      <c r="A341" s="48" t="s">
        <v>39</v>
      </c>
      <c r="B341" s="48" t="s">
        <v>46</v>
      </c>
      <c r="C341" s="173" t="s">
        <v>258</v>
      </c>
      <c r="D341" s="173" t="s">
        <v>261</v>
      </c>
      <c r="E341" s="48"/>
      <c r="F341" s="48" t="s">
        <v>145</v>
      </c>
      <c r="G341" s="49">
        <v>2026</v>
      </c>
      <c r="H341" s="49"/>
      <c r="I341" s="49">
        <v>2026</v>
      </c>
      <c r="J341" s="48" t="str">
        <f t="shared" si="61"/>
        <v>Single Year</v>
      </c>
      <c r="K341" s="49" t="s">
        <v>237</v>
      </c>
      <c r="L341" s="63"/>
      <c r="M341" s="190" t="s">
        <v>647</v>
      </c>
      <c r="N341" s="64"/>
      <c r="O341" s="64"/>
      <c r="P341" s="64"/>
      <c r="Q341" s="64"/>
      <c r="R341" s="64"/>
      <c r="S341" s="50" t="str">
        <f t="shared" si="62"/>
        <v>Under $750,000</v>
      </c>
      <c r="T341" s="68"/>
      <c r="U341" s="68"/>
      <c r="V341" s="68"/>
      <c r="W341" s="204">
        <v>172.4</v>
      </c>
      <c r="X341" s="52"/>
      <c r="Y341" s="52"/>
      <c r="Z341" s="53">
        <f t="shared" si="58"/>
        <v>172.4</v>
      </c>
      <c r="AA341" s="54">
        <f t="shared" si="63"/>
        <v>172.4</v>
      </c>
      <c r="AB341" s="55">
        <f t="shared" si="59"/>
        <v>0</v>
      </c>
      <c r="AC341" s="56" t="str">
        <f t="shared" si="64"/>
        <v>No</v>
      </c>
      <c r="AD341" s="56">
        <f t="shared" si="57"/>
        <v>5</v>
      </c>
      <c r="AE341" s="56"/>
      <c r="AF341" s="56">
        <f t="shared" si="65"/>
        <v>172.4</v>
      </c>
      <c r="AG341" s="57">
        <f t="shared" si="66"/>
        <v>5.1000172399999997</v>
      </c>
      <c r="AH341" s="56" t="str">
        <f t="shared" si="60"/>
        <v>Yes</v>
      </c>
      <c r="AI341" s="56"/>
      <c r="AJ341" s="56"/>
      <c r="AK341" s="56"/>
      <c r="AL341" s="56"/>
      <c r="AM341" s="56"/>
      <c r="AN341" s="56"/>
      <c r="AO341" s="56"/>
      <c r="AP341" s="56"/>
      <c r="AQ341" s="56"/>
      <c r="AR341" s="56"/>
      <c r="AS341" s="85"/>
      <c r="AT341" s="85"/>
    </row>
    <row r="342" spans="1:46" ht="18" hidden="1" customHeight="1">
      <c r="A342" s="48" t="s">
        <v>39</v>
      </c>
      <c r="B342" s="48" t="s">
        <v>46</v>
      </c>
      <c r="C342" s="108" t="s">
        <v>258</v>
      </c>
      <c r="D342" s="173" t="s">
        <v>261</v>
      </c>
      <c r="E342" s="48"/>
      <c r="F342" s="48" t="s">
        <v>145</v>
      </c>
      <c r="G342" s="49">
        <v>2026</v>
      </c>
      <c r="H342" s="49"/>
      <c r="I342" s="49">
        <v>2026</v>
      </c>
      <c r="J342" s="48" t="str">
        <f t="shared" si="61"/>
        <v>Single Year</v>
      </c>
      <c r="K342" s="49" t="s">
        <v>237</v>
      </c>
      <c r="L342" s="63"/>
      <c r="M342" s="190" t="s">
        <v>648</v>
      </c>
      <c r="N342" s="64"/>
      <c r="O342" s="64"/>
      <c r="P342" s="64"/>
      <c r="Q342" s="64"/>
      <c r="R342" s="64"/>
      <c r="S342" s="50" t="str">
        <f t="shared" si="62"/>
        <v>Under $750,000</v>
      </c>
      <c r="T342" s="68"/>
      <c r="U342" s="68"/>
      <c r="V342" s="68"/>
      <c r="W342" s="204">
        <v>375</v>
      </c>
      <c r="X342" s="52"/>
      <c r="Y342" s="52"/>
      <c r="Z342" s="53">
        <f t="shared" si="58"/>
        <v>375</v>
      </c>
      <c r="AA342" s="54">
        <f t="shared" si="63"/>
        <v>375</v>
      </c>
      <c r="AB342" s="55">
        <f t="shared" si="59"/>
        <v>0</v>
      </c>
      <c r="AC342" s="56" t="str">
        <f t="shared" si="64"/>
        <v>No</v>
      </c>
      <c r="AD342" s="56">
        <f t="shared" si="57"/>
        <v>5</v>
      </c>
      <c r="AE342" s="56"/>
      <c r="AF342" s="56">
        <f t="shared" si="65"/>
        <v>375</v>
      </c>
      <c r="AG342" s="57">
        <f t="shared" si="66"/>
        <v>5.1000375</v>
      </c>
      <c r="AH342" s="56" t="str">
        <f t="shared" si="60"/>
        <v>Yes</v>
      </c>
      <c r="AI342" s="56"/>
      <c r="AJ342" s="56"/>
      <c r="AK342" s="56"/>
      <c r="AL342" s="56"/>
      <c r="AM342" s="56"/>
      <c r="AN342" s="56"/>
      <c r="AO342" s="56"/>
      <c r="AP342" s="56"/>
      <c r="AQ342" s="56"/>
      <c r="AR342" s="56"/>
      <c r="AS342" s="85"/>
      <c r="AT342" s="85"/>
    </row>
    <row r="343" spans="1:46" ht="18" hidden="1" customHeight="1">
      <c r="A343" s="48" t="s">
        <v>39</v>
      </c>
      <c r="B343" s="48" t="s">
        <v>53</v>
      </c>
      <c r="C343" s="108" t="s">
        <v>258</v>
      </c>
      <c r="D343" s="173" t="s">
        <v>261</v>
      </c>
      <c r="E343" s="48"/>
      <c r="F343" s="48" t="s">
        <v>145</v>
      </c>
      <c r="G343" s="49">
        <v>2026</v>
      </c>
      <c r="H343" s="49"/>
      <c r="I343" s="49">
        <v>2026</v>
      </c>
      <c r="J343" s="48" t="str">
        <f t="shared" si="61"/>
        <v>Single Year</v>
      </c>
      <c r="K343" s="49" t="s">
        <v>237</v>
      </c>
      <c r="L343" s="63"/>
      <c r="M343" s="190" t="s">
        <v>649</v>
      </c>
      <c r="N343" s="64"/>
      <c r="O343" s="64"/>
      <c r="P343" s="64"/>
      <c r="Q343" s="64"/>
      <c r="R343" s="64"/>
      <c r="S343" s="50" t="str">
        <f t="shared" si="62"/>
        <v>Under $750,000</v>
      </c>
      <c r="T343" s="68"/>
      <c r="U343" s="68"/>
      <c r="V343" s="68"/>
      <c r="W343" s="204">
        <v>49.7</v>
      </c>
      <c r="X343" s="52"/>
      <c r="Y343" s="52"/>
      <c r="Z343" s="53">
        <f t="shared" si="58"/>
        <v>49.7</v>
      </c>
      <c r="AA343" s="54">
        <f t="shared" si="63"/>
        <v>49.7</v>
      </c>
      <c r="AB343" s="55">
        <f t="shared" si="59"/>
        <v>0</v>
      </c>
      <c r="AC343" s="56" t="str">
        <f t="shared" si="64"/>
        <v>No</v>
      </c>
      <c r="AD343" s="56">
        <f t="shared" si="57"/>
        <v>5</v>
      </c>
      <c r="AE343" s="56"/>
      <c r="AF343" s="56">
        <f t="shared" si="65"/>
        <v>49.7</v>
      </c>
      <c r="AG343" s="57">
        <f t="shared" si="66"/>
        <v>5.1000049699999996</v>
      </c>
      <c r="AH343" s="56" t="str">
        <f t="shared" si="60"/>
        <v>Yes</v>
      </c>
      <c r="AI343" s="56"/>
      <c r="AJ343" s="56"/>
      <c r="AK343" s="56"/>
      <c r="AL343" s="56"/>
      <c r="AM343" s="56"/>
      <c r="AN343" s="56"/>
      <c r="AO343" s="56"/>
      <c r="AP343" s="56"/>
      <c r="AQ343" s="56"/>
      <c r="AR343" s="56"/>
      <c r="AS343" s="88"/>
      <c r="AT343" s="88"/>
    </row>
    <row r="344" spans="1:46" ht="18" hidden="1" customHeight="1">
      <c r="A344" s="48" t="s">
        <v>39</v>
      </c>
      <c r="B344" s="48" t="s">
        <v>53</v>
      </c>
      <c r="C344" s="108" t="s">
        <v>258</v>
      </c>
      <c r="D344" s="173" t="s">
        <v>261</v>
      </c>
      <c r="E344" s="48"/>
      <c r="F344" s="48" t="s">
        <v>145</v>
      </c>
      <c r="G344" s="49">
        <v>2026</v>
      </c>
      <c r="H344" s="49"/>
      <c r="I344" s="49">
        <v>2026</v>
      </c>
      <c r="J344" s="48" t="str">
        <f t="shared" si="61"/>
        <v>Single Year</v>
      </c>
      <c r="K344" s="49" t="s">
        <v>237</v>
      </c>
      <c r="L344" s="63"/>
      <c r="M344" s="190" t="s">
        <v>650</v>
      </c>
      <c r="N344" s="64"/>
      <c r="O344" s="64"/>
      <c r="P344" s="64"/>
      <c r="Q344" s="64"/>
      <c r="R344" s="55"/>
      <c r="S344" s="50" t="str">
        <f t="shared" si="62"/>
        <v>Under $750,000</v>
      </c>
      <c r="T344" s="68"/>
      <c r="U344" s="68"/>
      <c r="V344" s="68"/>
      <c r="W344" s="204">
        <v>202.6</v>
      </c>
      <c r="X344" s="52"/>
      <c r="Y344" s="52"/>
      <c r="Z344" s="53">
        <f t="shared" si="58"/>
        <v>202.6</v>
      </c>
      <c r="AA344" s="54">
        <f t="shared" si="63"/>
        <v>202.6</v>
      </c>
      <c r="AB344" s="55">
        <f t="shared" si="59"/>
        <v>0</v>
      </c>
      <c r="AC344" s="56" t="str">
        <f t="shared" si="64"/>
        <v>No</v>
      </c>
      <c r="AD344" s="56">
        <f t="shared" si="57"/>
        <v>5</v>
      </c>
      <c r="AE344" s="56"/>
      <c r="AF344" s="56">
        <f t="shared" si="65"/>
        <v>202.6</v>
      </c>
      <c r="AG344" s="57">
        <f t="shared" si="66"/>
        <v>5.10002026</v>
      </c>
      <c r="AH344" s="56" t="str">
        <f t="shared" si="60"/>
        <v>Yes</v>
      </c>
      <c r="AI344" s="56"/>
      <c r="AJ344" s="56"/>
      <c r="AK344" s="56"/>
      <c r="AL344" s="56"/>
      <c r="AM344" s="56"/>
      <c r="AN344" s="56"/>
      <c r="AO344" s="56"/>
      <c r="AP344" s="56"/>
      <c r="AQ344" s="56"/>
      <c r="AR344" s="56"/>
      <c r="AS344" s="88"/>
      <c r="AT344" s="88"/>
    </row>
    <row r="345" spans="1:46" ht="18" hidden="1" customHeight="1">
      <c r="A345" s="95" t="s">
        <v>39</v>
      </c>
      <c r="B345" s="95" t="s">
        <v>53</v>
      </c>
      <c r="C345" s="108" t="s">
        <v>258</v>
      </c>
      <c r="D345" s="173" t="s">
        <v>261</v>
      </c>
      <c r="E345" s="95"/>
      <c r="F345" s="95" t="s">
        <v>145</v>
      </c>
      <c r="G345" s="96">
        <v>2026</v>
      </c>
      <c r="H345" s="96"/>
      <c r="I345" s="96">
        <v>2026</v>
      </c>
      <c r="J345" s="48" t="str">
        <f t="shared" si="61"/>
        <v>Single Year</v>
      </c>
      <c r="K345" s="96" t="s">
        <v>237</v>
      </c>
      <c r="L345" s="97"/>
      <c r="M345" s="190" t="s">
        <v>651</v>
      </c>
      <c r="N345" s="55"/>
      <c r="O345" s="55"/>
      <c r="P345" s="55"/>
      <c r="Q345" s="55"/>
      <c r="R345" s="64"/>
      <c r="S345" s="50" t="str">
        <f t="shared" si="62"/>
        <v>Under $750,000</v>
      </c>
      <c r="T345" s="98"/>
      <c r="U345" s="98"/>
      <c r="V345" s="98"/>
      <c r="W345" s="204">
        <v>173</v>
      </c>
      <c r="X345" s="54"/>
      <c r="Y345" s="54"/>
      <c r="Z345" s="53">
        <f t="shared" si="58"/>
        <v>173</v>
      </c>
      <c r="AA345" s="54">
        <f t="shared" si="63"/>
        <v>173</v>
      </c>
      <c r="AB345" s="55">
        <f t="shared" si="59"/>
        <v>0</v>
      </c>
      <c r="AC345" s="56" t="str">
        <f t="shared" si="64"/>
        <v>No</v>
      </c>
      <c r="AD345" s="56">
        <f t="shared" si="57"/>
        <v>5</v>
      </c>
      <c r="AE345" s="56"/>
      <c r="AF345" s="56">
        <f t="shared" si="65"/>
        <v>173</v>
      </c>
      <c r="AG345" s="57">
        <f t="shared" si="66"/>
        <v>5.1000173000000002</v>
      </c>
      <c r="AH345" s="56" t="str">
        <f t="shared" si="60"/>
        <v>Yes</v>
      </c>
      <c r="AI345" s="56"/>
      <c r="AJ345" s="56"/>
      <c r="AK345" s="56"/>
      <c r="AL345" s="56"/>
      <c r="AM345" s="56"/>
      <c r="AN345" s="56"/>
      <c r="AO345" s="56"/>
      <c r="AP345" s="56"/>
      <c r="AQ345" s="56"/>
      <c r="AR345" s="56"/>
      <c r="AS345" s="88"/>
      <c r="AT345" s="88"/>
    </row>
    <row r="346" spans="1:46" ht="18" hidden="1" customHeight="1">
      <c r="A346" s="48" t="s">
        <v>39</v>
      </c>
      <c r="B346" s="48" t="s">
        <v>53</v>
      </c>
      <c r="C346" s="108" t="s">
        <v>258</v>
      </c>
      <c r="D346" s="173" t="s">
        <v>261</v>
      </c>
      <c r="E346" s="48"/>
      <c r="F346" s="48" t="s">
        <v>145</v>
      </c>
      <c r="G346" s="49">
        <v>2026</v>
      </c>
      <c r="H346" s="49"/>
      <c r="I346" s="49">
        <v>2026</v>
      </c>
      <c r="J346" s="48" t="str">
        <f t="shared" si="61"/>
        <v>Single Year</v>
      </c>
      <c r="K346" s="49" t="s">
        <v>237</v>
      </c>
      <c r="L346" s="63"/>
      <c r="M346" s="190" t="s">
        <v>652</v>
      </c>
      <c r="N346" s="64"/>
      <c r="O346" s="64"/>
      <c r="P346" s="64"/>
      <c r="Q346" s="64"/>
      <c r="R346" s="64"/>
      <c r="S346" s="50" t="str">
        <f t="shared" si="62"/>
        <v>Under $750,000</v>
      </c>
      <c r="T346" s="68"/>
      <c r="U346" s="68"/>
      <c r="V346" s="68"/>
      <c r="W346" s="204">
        <v>112</v>
      </c>
      <c r="X346" s="52"/>
      <c r="Y346" s="52"/>
      <c r="Z346" s="53">
        <f t="shared" si="58"/>
        <v>112</v>
      </c>
      <c r="AA346" s="54">
        <f t="shared" si="63"/>
        <v>112</v>
      </c>
      <c r="AB346" s="55">
        <f t="shared" si="59"/>
        <v>0</v>
      </c>
      <c r="AC346" s="56" t="str">
        <f t="shared" si="64"/>
        <v>No</v>
      </c>
      <c r="AD346" s="56">
        <f t="shared" si="57"/>
        <v>5</v>
      </c>
      <c r="AE346" s="56"/>
      <c r="AF346" s="56">
        <f t="shared" si="65"/>
        <v>112</v>
      </c>
      <c r="AG346" s="57">
        <f t="shared" si="66"/>
        <v>5.1000112</v>
      </c>
      <c r="AH346" s="56" t="str">
        <f t="shared" si="60"/>
        <v>Yes</v>
      </c>
      <c r="AI346" s="56"/>
      <c r="AJ346" s="56"/>
      <c r="AK346" s="56"/>
      <c r="AL346" s="56"/>
      <c r="AM346" s="56"/>
      <c r="AN346" s="56"/>
      <c r="AO346" s="56"/>
      <c r="AP346" s="56"/>
      <c r="AQ346" s="56"/>
      <c r="AR346" s="56"/>
      <c r="AS346" s="88"/>
      <c r="AT346" s="88"/>
    </row>
    <row r="347" spans="1:46" ht="18" hidden="1" customHeight="1">
      <c r="A347" s="48" t="s">
        <v>39</v>
      </c>
      <c r="B347" s="48" t="s">
        <v>53</v>
      </c>
      <c r="C347" s="108" t="s">
        <v>258</v>
      </c>
      <c r="D347" s="173" t="s">
        <v>261</v>
      </c>
      <c r="E347" s="48"/>
      <c r="F347" s="48" t="s">
        <v>145</v>
      </c>
      <c r="G347" s="49">
        <v>2026</v>
      </c>
      <c r="H347" s="49"/>
      <c r="I347" s="49">
        <v>2026</v>
      </c>
      <c r="J347" s="48" t="str">
        <f t="shared" si="61"/>
        <v>Single Year</v>
      </c>
      <c r="K347" s="49" t="s">
        <v>237</v>
      </c>
      <c r="L347" s="63"/>
      <c r="M347" s="190" t="s">
        <v>653</v>
      </c>
      <c r="N347" s="64"/>
      <c r="O347" s="64"/>
      <c r="P347" s="64"/>
      <c r="Q347" s="64"/>
      <c r="R347" s="74"/>
      <c r="S347" s="50" t="str">
        <f t="shared" si="62"/>
        <v>Under $750,000</v>
      </c>
      <c r="T347" s="68"/>
      <c r="U347" s="68"/>
      <c r="V347" s="68"/>
      <c r="W347" s="204">
        <v>101.7</v>
      </c>
      <c r="X347" s="52"/>
      <c r="Y347" s="52"/>
      <c r="Z347" s="53">
        <f t="shared" si="58"/>
        <v>101.7</v>
      </c>
      <c r="AA347" s="54">
        <f t="shared" si="63"/>
        <v>101.7</v>
      </c>
      <c r="AB347" s="55">
        <f t="shared" si="59"/>
        <v>0</v>
      </c>
      <c r="AC347" s="56" t="str">
        <f t="shared" si="64"/>
        <v>No</v>
      </c>
      <c r="AD347" s="56">
        <f t="shared" ref="AD347:AD410" si="67">IF(G347=MIN($G$4:$G$1048576),10,IF(G347=MIN($G$4:$G$1048576)+1,9,IF(G347=MIN($G$4:$G$1048576)+2,8,IF(G347=MIN($G$4:$G$1048576)+3,7,IF(G347=MIN($G$4:$G$1048576)+4,6,IF(G347=MIN($G$4:$G$1048576)+5,5,IF(G347=MIN($G$4:$G$1048576)+6,4,IF(G347=MIN($G$4:$G$1048576)+7,3,IF(G347=MIN($G$4:$G$1048576)+8,2,IF(G347=MIN($G$4:$G$1048576)+9,1,0))))))))))</f>
        <v>5</v>
      </c>
      <c r="AE347" s="56"/>
      <c r="AF347" s="56">
        <f t="shared" si="65"/>
        <v>101.7</v>
      </c>
      <c r="AG347" s="57">
        <f t="shared" si="66"/>
        <v>5.10001017</v>
      </c>
      <c r="AH347" s="56" t="str">
        <f t="shared" si="60"/>
        <v>Yes</v>
      </c>
      <c r="AI347" s="56"/>
      <c r="AJ347" s="56"/>
      <c r="AK347" s="56"/>
      <c r="AL347" s="56"/>
      <c r="AM347" s="56"/>
      <c r="AN347" s="56"/>
      <c r="AO347" s="56"/>
      <c r="AP347" s="56"/>
      <c r="AQ347" s="56"/>
      <c r="AR347" s="56"/>
      <c r="AS347" s="88"/>
      <c r="AT347" s="88"/>
    </row>
    <row r="348" spans="1:46" ht="18" hidden="1" customHeight="1">
      <c r="A348" s="48" t="s">
        <v>39</v>
      </c>
      <c r="B348" s="48" t="s">
        <v>53</v>
      </c>
      <c r="C348" s="108" t="s">
        <v>258</v>
      </c>
      <c r="D348" s="173" t="s">
        <v>261</v>
      </c>
      <c r="E348" s="48"/>
      <c r="F348" s="48" t="s">
        <v>145</v>
      </c>
      <c r="G348" s="49">
        <v>2026</v>
      </c>
      <c r="H348" s="49"/>
      <c r="I348" s="49">
        <v>2026</v>
      </c>
      <c r="J348" s="48" t="str">
        <f t="shared" si="61"/>
        <v>Single Year</v>
      </c>
      <c r="K348" s="49" t="s">
        <v>237</v>
      </c>
      <c r="L348" s="63"/>
      <c r="M348" s="190" t="s">
        <v>654</v>
      </c>
      <c r="N348" s="64"/>
      <c r="O348" s="64"/>
      <c r="P348" s="64"/>
      <c r="Q348" s="64"/>
      <c r="R348" s="64"/>
      <c r="S348" s="50" t="str">
        <f t="shared" si="62"/>
        <v>Under $750,000</v>
      </c>
      <c r="T348" s="68"/>
      <c r="U348" s="68"/>
      <c r="V348" s="68"/>
      <c r="W348" s="204">
        <v>222</v>
      </c>
      <c r="X348" s="52"/>
      <c r="Y348" s="52"/>
      <c r="Z348" s="53">
        <f t="shared" si="58"/>
        <v>222</v>
      </c>
      <c r="AA348" s="54">
        <f t="shared" si="63"/>
        <v>222</v>
      </c>
      <c r="AB348" s="55">
        <f t="shared" si="59"/>
        <v>0</v>
      </c>
      <c r="AC348" s="56" t="str">
        <f t="shared" si="64"/>
        <v>No</v>
      </c>
      <c r="AD348" s="56">
        <f t="shared" si="67"/>
        <v>5</v>
      </c>
      <c r="AE348" s="56"/>
      <c r="AF348" s="56">
        <f t="shared" si="65"/>
        <v>222</v>
      </c>
      <c r="AG348" s="57">
        <f t="shared" si="66"/>
        <v>5.1000221999999997</v>
      </c>
      <c r="AH348" s="56" t="str">
        <f t="shared" si="60"/>
        <v>Yes</v>
      </c>
      <c r="AI348" s="56"/>
      <c r="AJ348" s="56"/>
      <c r="AK348" s="56"/>
      <c r="AL348" s="56"/>
      <c r="AM348" s="56"/>
      <c r="AN348" s="56"/>
      <c r="AO348" s="56"/>
      <c r="AP348" s="56"/>
      <c r="AQ348" s="56"/>
      <c r="AR348" s="56"/>
      <c r="AS348" s="88"/>
      <c r="AT348" s="88"/>
    </row>
    <row r="349" spans="1:46" ht="18" hidden="1" customHeight="1">
      <c r="A349" s="48" t="s">
        <v>39</v>
      </c>
      <c r="B349" s="48" t="s">
        <v>53</v>
      </c>
      <c r="C349" s="173" t="s">
        <v>258</v>
      </c>
      <c r="D349" s="173" t="s">
        <v>261</v>
      </c>
      <c r="E349" s="48"/>
      <c r="F349" s="48" t="s">
        <v>136</v>
      </c>
      <c r="G349" s="49">
        <v>2026</v>
      </c>
      <c r="H349" s="49"/>
      <c r="I349" s="49">
        <v>2026</v>
      </c>
      <c r="J349" s="48" t="str">
        <f t="shared" si="61"/>
        <v>Single Year</v>
      </c>
      <c r="K349" s="49" t="s">
        <v>237</v>
      </c>
      <c r="L349" s="63"/>
      <c r="M349" s="190" t="s">
        <v>655</v>
      </c>
      <c r="N349" s="64"/>
      <c r="O349" s="64"/>
      <c r="P349" s="64"/>
      <c r="Q349" s="64"/>
      <c r="R349" s="74"/>
      <c r="S349" s="50" t="str">
        <f t="shared" si="62"/>
        <v>Under $750,000</v>
      </c>
      <c r="T349" s="68"/>
      <c r="U349" s="68"/>
      <c r="V349" s="68"/>
      <c r="W349" s="204">
        <v>441.1</v>
      </c>
      <c r="X349" s="52"/>
      <c r="Y349" s="52"/>
      <c r="Z349" s="53">
        <f t="shared" si="58"/>
        <v>441.1</v>
      </c>
      <c r="AA349" s="54">
        <f t="shared" si="63"/>
        <v>441.1</v>
      </c>
      <c r="AB349" s="55">
        <f t="shared" si="59"/>
        <v>0</v>
      </c>
      <c r="AC349" s="56" t="str">
        <f t="shared" si="64"/>
        <v>No</v>
      </c>
      <c r="AD349" s="56">
        <f t="shared" si="67"/>
        <v>5</v>
      </c>
      <c r="AE349" s="56"/>
      <c r="AF349" s="56">
        <f t="shared" si="65"/>
        <v>441.1</v>
      </c>
      <c r="AG349" s="57">
        <f t="shared" si="66"/>
        <v>5.1000441099999998</v>
      </c>
      <c r="AH349" s="56" t="str">
        <f t="shared" si="60"/>
        <v>Yes</v>
      </c>
      <c r="AI349" s="56"/>
      <c r="AJ349" s="56"/>
      <c r="AK349" s="56"/>
      <c r="AL349" s="56"/>
      <c r="AM349" s="56"/>
      <c r="AN349" s="56"/>
      <c r="AO349" s="56"/>
      <c r="AP349" s="56"/>
      <c r="AQ349" s="56"/>
      <c r="AR349" s="56"/>
      <c r="AS349" s="87"/>
      <c r="AT349" s="87"/>
    </row>
    <row r="350" spans="1:46" ht="18" hidden="1" customHeight="1">
      <c r="A350" s="48" t="s">
        <v>39</v>
      </c>
      <c r="B350" s="48" t="s">
        <v>53</v>
      </c>
      <c r="C350" s="173" t="s">
        <v>258</v>
      </c>
      <c r="D350" s="173" t="s">
        <v>261</v>
      </c>
      <c r="E350" s="48"/>
      <c r="F350" s="48" t="s">
        <v>136</v>
      </c>
      <c r="G350" s="49">
        <v>2026</v>
      </c>
      <c r="H350" s="49"/>
      <c r="I350" s="49">
        <v>2026</v>
      </c>
      <c r="J350" s="48" t="str">
        <f t="shared" si="61"/>
        <v>Single Year</v>
      </c>
      <c r="K350" s="49" t="s">
        <v>237</v>
      </c>
      <c r="L350" s="63"/>
      <c r="M350" s="190" t="s">
        <v>656</v>
      </c>
      <c r="N350" s="64"/>
      <c r="O350" s="64"/>
      <c r="P350" s="64"/>
      <c r="Q350" s="64"/>
      <c r="R350" s="64"/>
      <c r="S350" s="50" t="str">
        <f t="shared" si="62"/>
        <v>Under $750,000</v>
      </c>
      <c r="T350" s="68"/>
      <c r="U350" s="68"/>
      <c r="V350" s="68"/>
      <c r="W350" s="204">
        <v>96</v>
      </c>
      <c r="X350" s="52"/>
      <c r="Y350" s="52"/>
      <c r="Z350" s="53">
        <f t="shared" si="58"/>
        <v>96</v>
      </c>
      <c r="AA350" s="54">
        <f t="shared" si="63"/>
        <v>96</v>
      </c>
      <c r="AB350" s="55">
        <f t="shared" si="59"/>
        <v>0</v>
      </c>
      <c r="AC350" s="56" t="str">
        <f t="shared" si="64"/>
        <v>No</v>
      </c>
      <c r="AD350" s="56">
        <f t="shared" si="67"/>
        <v>5</v>
      </c>
      <c r="AE350" s="56"/>
      <c r="AF350" s="56">
        <f t="shared" si="65"/>
        <v>96</v>
      </c>
      <c r="AG350" s="57">
        <f t="shared" si="66"/>
        <v>5.1000095999999999</v>
      </c>
      <c r="AH350" s="56" t="str">
        <f t="shared" si="60"/>
        <v>Yes</v>
      </c>
      <c r="AI350" s="56"/>
      <c r="AJ350" s="56"/>
      <c r="AK350" s="56"/>
      <c r="AL350" s="56"/>
      <c r="AM350" s="56"/>
      <c r="AN350" s="56"/>
      <c r="AO350" s="56"/>
      <c r="AP350" s="56"/>
      <c r="AQ350" s="56"/>
      <c r="AR350" s="56"/>
      <c r="AS350" s="75"/>
      <c r="AT350" s="75"/>
    </row>
    <row r="351" spans="1:46" ht="18" hidden="1" customHeight="1">
      <c r="A351" s="48" t="s">
        <v>39</v>
      </c>
      <c r="B351" s="48" t="s">
        <v>53</v>
      </c>
      <c r="C351" s="173" t="s">
        <v>258</v>
      </c>
      <c r="D351" s="48" t="s">
        <v>261</v>
      </c>
      <c r="E351" s="48"/>
      <c r="F351" s="48" t="s">
        <v>145</v>
      </c>
      <c r="G351" s="49">
        <v>2026</v>
      </c>
      <c r="H351" s="49"/>
      <c r="I351" s="49">
        <v>2026</v>
      </c>
      <c r="J351" s="48" t="str">
        <f t="shared" si="61"/>
        <v>Single Year</v>
      </c>
      <c r="K351" s="49" t="s">
        <v>237</v>
      </c>
      <c r="L351" s="79"/>
      <c r="M351" s="190" t="s">
        <v>657</v>
      </c>
      <c r="N351" s="74"/>
      <c r="O351" s="74"/>
      <c r="P351" s="74"/>
      <c r="Q351" s="74"/>
      <c r="R351" s="64"/>
      <c r="S351" s="50" t="str">
        <f t="shared" si="62"/>
        <v>Under $750,000</v>
      </c>
      <c r="T351" s="239"/>
      <c r="U351" s="80"/>
      <c r="V351" s="80"/>
      <c r="W351" s="204">
        <v>96</v>
      </c>
      <c r="X351" s="81"/>
      <c r="Y351" s="81"/>
      <c r="Z351" s="53">
        <f t="shared" si="58"/>
        <v>96</v>
      </c>
      <c r="AA351" s="54">
        <f t="shared" si="63"/>
        <v>96</v>
      </c>
      <c r="AB351" s="55">
        <f t="shared" si="59"/>
        <v>0</v>
      </c>
      <c r="AC351" s="56" t="str">
        <f t="shared" si="64"/>
        <v>No</v>
      </c>
      <c r="AD351" s="56">
        <f t="shared" si="67"/>
        <v>5</v>
      </c>
      <c r="AE351" s="56"/>
      <c r="AF351" s="56">
        <f t="shared" si="65"/>
        <v>96</v>
      </c>
      <c r="AG351" s="57">
        <f t="shared" si="66"/>
        <v>5.1000095999999999</v>
      </c>
      <c r="AH351" s="56" t="str">
        <f t="shared" si="60"/>
        <v>Yes</v>
      </c>
      <c r="AI351" s="56"/>
      <c r="AJ351" s="56"/>
      <c r="AK351" s="56"/>
      <c r="AL351" s="56"/>
      <c r="AM351" s="56"/>
      <c r="AN351" s="56"/>
      <c r="AO351" s="56"/>
      <c r="AP351" s="56"/>
      <c r="AQ351" s="56"/>
      <c r="AR351" s="56"/>
      <c r="AS351" s="88"/>
      <c r="AT351" s="88"/>
    </row>
    <row r="352" spans="1:46" ht="18" customHeight="1">
      <c r="A352" s="48" t="s">
        <v>39</v>
      </c>
      <c r="B352" s="48" t="s">
        <v>53</v>
      </c>
      <c r="C352" s="173" t="s">
        <v>251</v>
      </c>
      <c r="D352" s="48"/>
      <c r="E352" s="48"/>
      <c r="F352" s="48" t="s">
        <v>145</v>
      </c>
      <c r="G352" s="49">
        <v>2026</v>
      </c>
      <c r="H352" s="49">
        <v>2026</v>
      </c>
      <c r="I352" s="49"/>
      <c r="J352" s="48" t="str">
        <f t="shared" si="61"/>
        <v>Multi Year</v>
      </c>
      <c r="K352" s="49" t="s">
        <v>237</v>
      </c>
      <c r="L352" s="63"/>
      <c r="M352" s="183" t="s">
        <v>658</v>
      </c>
      <c r="N352" s="64"/>
      <c r="O352" s="64"/>
      <c r="P352" s="64"/>
      <c r="Q352" s="64"/>
      <c r="R352" s="55"/>
      <c r="S352" s="50" t="str">
        <f t="shared" si="62"/>
        <v>Under $750,000</v>
      </c>
      <c r="T352" s="68"/>
      <c r="U352" s="68"/>
      <c r="V352" s="68"/>
      <c r="W352" s="204">
        <v>100</v>
      </c>
      <c r="X352" s="275">
        <v>50</v>
      </c>
      <c r="Y352" s="275"/>
      <c r="Z352" s="276">
        <f t="shared" si="58"/>
        <v>150</v>
      </c>
      <c r="AA352" s="332">
        <f t="shared" si="63"/>
        <v>150</v>
      </c>
      <c r="AB352" s="55">
        <f t="shared" si="59"/>
        <v>50</v>
      </c>
      <c r="AC352" s="56" t="str">
        <f t="shared" si="64"/>
        <v>No</v>
      </c>
      <c r="AD352" s="56">
        <f t="shared" si="67"/>
        <v>5</v>
      </c>
      <c r="AE352" s="56"/>
      <c r="AF352" s="56">
        <f t="shared" si="65"/>
        <v>100</v>
      </c>
      <c r="AG352" s="57">
        <f t="shared" si="66"/>
        <v>5.2000149999999996</v>
      </c>
      <c r="AH352" s="56" t="str">
        <f t="shared" si="60"/>
        <v>Yes</v>
      </c>
      <c r="AI352" s="56"/>
      <c r="AJ352" s="56"/>
      <c r="AK352" s="56"/>
      <c r="AL352" s="56"/>
      <c r="AM352" s="56"/>
      <c r="AN352" s="56"/>
      <c r="AO352" s="56"/>
      <c r="AP352" s="56"/>
      <c r="AQ352" s="56"/>
      <c r="AR352" s="56"/>
      <c r="AS352" s="87"/>
      <c r="AT352" s="87"/>
    </row>
    <row r="353" spans="1:46" ht="18" hidden="1" customHeight="1">
      <c r="A353" s="95" t="s">
        <v>39</v>
      </c>
      <c r="B353" s="95" t="s">
        <v>53</v>
      </c>
      <c r="C353" s="173" t="s">
        <v>251</v>
      </c>
      <c r="D353" s="48"/>
      <c r="E353" s="95"/>
      <c r="F353" s="95" t="s">
        <v>145</v>
      </c>
      <c r="G353" s="96">
        <v>2026</v>
      </c>
      <c r="H353" s="96"/>
      <c r="I353" s="96">
        <v>2026</v>
      </c>
      <c r="J353" s="48" t="str">
        <f t="shared" si="61"/>
        <v>Single Year</v>
      </c>
      <c r="K353" s="96" t="s">
        <v>237</v>
      </c>
      <c r="L353" s="100"/>
      <c r="M353" s="190" t="s">
        <v>659</v>
      </c>
      <c r="N353" s="99"/>
      <c r="O353" s="99"/>
      <c r="P353" s="99"/>
      <c r="Q353" s="99"/>
      <c r="R353" s="64"/>
      <c r="S353" s="50" t="str">
        <f t="shared" si="62"/>
        <v>Under $750,000</v>
      </c>
      <c r="T353" s="247"/>
      <c r="U353" s="101"/>
      <c r="V353" s="101"/>
      <c r="W353" s="204">
        <v>200</v>
      </c>
      <c r="X353" s="102"/>
      <c r="Y353" s="102"/>
      <c r="Z353" s="53">
        <f t="shared" si="58"/>
        <v>200</v>
      </c>
      <c r="AA353" s="54">
        <f t="shared" si="63"/>
        <v>200</v>
      </c>
      <c r="AB353" s="55">
        <f t="shared" si="59"/>
        <v>0</v>
      </c>
      <c r="AC353" s="56" t="str">
        <f t="shared" si="64"/>
        <v>No</v>
      </c>
      <c r="AD353" s="56">
        <f t="shared" si="67"/>
        <v>5</v>
      </c>
      <c r="AE353" s="56"/>
      <c r="AF353" s="56">
        <f t="shared" si="65"/>
        <v>200</v>
      </c>
      <c r="AG353" s="57">
        <f t="shared" si="66"/>
        <v>5.1000199999999998</v>
      </c>
      <c r="AH353" s="56" t="str">
        <f t="shared" si="60"/>
        <v>Yes</v>
      </c>
      <c r="AI353" s="56"/>
      <c r="AJ353" s="56"/>
      <c r="AK353" s="56"/>
      <c r="AL353" s="56"/>
      <c r="AM353" s="56"/>
      <c r="AN353" s="56"/>
      <c r="AO353" s="56"/>
      <c r="AP353" s="56"/>
      <c r="AQ353" s="56"/>
      <c r="AR353" s="56"/>
      <c r="AS353" s="87"/>
      <c r="AT353" s="87"/>
    </row>
    <row r="354" spans="1:46" ht="18" hidden="1" customHeight="1">
      <c r="A354" s="48" t="s">
        <v>39</v>
      </c>
      <c r="B354" s="48" t="s">
        <v>100</v>
      </c>
      <c r="C354" s="173" t="s">
        <v>258</v>
      </c>
      <c r="D354" s="173" t="s">
        <v>261</v>
      </c>
      <c r="E354" s="48"/>
      <c r="F354" s="48" t="s">
        <v>145</v>
      </c>
      <c r="G354" s="49">
        <v>2026</v>
      </c>
      <c r="H354" s="49"/>
      <c r="I354" s="49">
        <v>2026</v>
      </c>
      <c r="J354" s="48" t="str">
        <f t="shared" si="61"/>
        <v>Single Year</v>
      </c>
      <c r="K354" s="49" t="s">
        <v>237</v>
      </c>
      <c r="L354" s="63"/>
      <c r="M354" s="190" t="s">
        <v>660</v>
      </c>
      <c r="N354" s="64"/>
      <c r="O354" s="64"/>
      <c r="P354" s="64"/>
      <c r="Q354" s="64"/>
      <c r="R354" s="195"/>
      <c r="S354" s="50" t="str">
        <f t="shared" si="62"/>
        <v>Under $750,000</v>
      </c>
      <c r="T354" s="68"/>
      <c r="U354" s="68"/>
      <c r="V354" s="68"/>
      <c r="W354" s="204">
        <v>600</v>
      </c>
      <c r="X354" s="52"/>
      <c r="Y354" s="52"/>
      <c r="Z354" s="53">
        <f t="shared" si="58"/>
        <v>600</v>
      </c>
      <c r="AA354" s="54">
        <f t="shared" si="63"/>
        <v>600</v>
      </c>
      <c r="AB354" s="55">
        <f t="shared" si="59"/>
        <v>0</v>
      </c>
      <c r="AC354" s="56" t="str">
        <f t="shared" si="64"/>
        <v>No</v>
      </c>
      <c r="AD354" s="56">
        <f t="shared" si="67"/>
        <v>5</v>
      </c>
      <c r="AE354" s="56"/>
      <c r="AF354" s="56">
        <f t="shared" si="65"/>
        <v>600</v>
      </c>
      <c r="AG354" s="57">
        <f t="shared" si="66"/>
        <v>5.10006</v>
      </c>
      <c r="AH354" s="56" t="str">
        <f t="shared" si="60"/>
        <v>Yes</v>
      </c>
      <c r="AI354" s="56"/>
      <c r="AJ354" s="56"/>
      <c r="AK354" s="56"/>
      <c r="AL354" s="56"/>
      <c r="AM354" s="56"/>
      <c r="AN354" s="56"/>
      <c r="AO354" s="56"/>
      <c r="AP354" s="56"/>
      <c r="AQ354" s="56"/>
      <c r="AR354" s="56"/>
      <c r="AS354" s="88"/>
      <c r="AT354" s="88"/>
    </row>
    <row r="355" spans="1:46" ht="18" customHeight="1">
      <c r="A355" s="48" t="s">
        <v>39</v>
      </c>
      <c r="B355" s="48" t="s">
        <v>100</v>
      </c>
      <c r="C355" s="173" t="s">
        <v>258</v>
      </c>
      <c r="D355" s="173" t="s">
        <v>261</v>
      </c>
      <c r="E355" s="48"/>
      <c r="F355" s="48" t="s">
        <v>145</v>
      </c>
      <c r="G355" s="49">
        <v>2026</v>
      </c>
      <c r="H355" s="49">
        <v>2026</v>
      </c>
      <c r="I355" s="49"/>
      <c r="J355" s="48" t="str">
        <f t="shared" si="61"/>
        <v>Multi Year</v>
      </c>
      <c r="K355" s="49" t="s">
        <v>237</v>
      </c>
      <c r="L355" s="63"/>
      <c r="M355" s="183" t="s">
        <v>661</v>
      </c>
      <c r="N355" s="64"/>
      <c r="O355" s="64"/>
      <c r="P355" s="64"/>
      <c r="Q355" s="64"/>
      <c r="R355" s="74"/>
      <c r="S355" s="50" t="str">
        <f t="shared" si="62"/>
        <v>$1 Million to $5 Million</v>
      </c>
      <c r="T355" s="68"/>
      <c r="U355" s="68"/>
      <c r="V355" s="68"/>
      <c r="W355" s="204">
        <v>2000</v>
      </c>
      <c r="X355" s="275">
        <v>2000</v>
      </c>
      <c r="Y355" s="275"/>
      <c r="Z355" s="276">
        <f t="shared" si="58"/>
        <v>4000</v>
      </c>
      <c r="AA355" s="332">
        <f t="shared" si="63"/>
        <v>4000</v>
      </c>
      <c r="AB355" s="55">
        <f t="shared" si="59"/>
        <v>2000</v>
      </c>
      <c r="AC355" s="56" t="str">
        <f t="shared" si="64"/>
        <v>Yes</v>
      </c>
      <c r="AD355" s="56">
        <f t="shared" si="67"/>
        <v>5</v>
      </c>
      <c r="AE355" s="56"/>
      <c r="AF355" s="56">
        <f t="shared" si="65"/>
        <v>2000</v>
      </c>
      <c r="AG355" s="57">
        <f t="shared" si="66"/>
        <v>5.2004000000000001</v>
      </c>
      <c r="AH355" s="56" t="str">
        <f t="shared" si="60"/>
        <v>Yes</v>
      </c>
      <c r="AI355" s="56"/>
      <c r="AJ355" s="56"/>
      <c r="AK355" s="56"/>
      <c r="AL355" s="56"/>
      <c r="AM355" s="56"/>
      <c r="AN355" s="56"/>
      <c r="AO355" s="56"/>
      <c r="AP355" s="56"/>
      <c r="AQ355" s="56"/>
      <c r="AR355" s="56"/>
      <c r="AS355" s="88"/>
      <c r="AT355" s="88"/>
    </row>
    <row r="356" spans="1:46" ht="18" hidden="1" customHeight="1">
      <c r="A356" s="48" t="s">
        <v>39</v>
      </c>
      <c r="B356" s="48" t="s">
        <v>40</v>
      </c>
      <c r="C356" s="173" t="s">
        <v>258</v>
      </c>
      <c r="D356" s="173" t="s">
        <v>261</v>
      </c>
      <c r="E356" s="48"/>
      <c r="F356" s="48" t="s">
        <v>145</v>
      </c>
      <c r="G356" s="49">
        <v>2026</v>
      </c>
      <c r="H356" s="49"/>
      <c r="I356" s="49">
        <v>2026</v>
      </c>
      <c r="J356" s="48" t="str">
        <f t="shared" si="61"/>
        <v>Single Year</v>
      </c>
      <c r="K356" s="49" t="s">
        <v>237</v>
      </c>
      <c r="L356" s="63"/>
      <c r="M356" s="190" t="s">
        <v>662</v>
      </c>
      <c r="N356" s="64"/>
      <c r="O356" s="64"/>
      <c r="P356" s="64"/>
      <c r="Q356" s="64"/>
      <c r="R356" s="55"/>
      <c r="S356" s="50" t="str">
        <f t="shared" si="62"/>
        <v>Under $750,000</v>
      </c>
      <c r="T356" s="68"/>
      <c r="U356" s="68"/>
      <c r="V356" s="68"/>
      <c r="W356" s="204">
        <v>68</v>
      </c>
      <c r="X356" s="52"/>
      <c r="Y356" s="52"/>
      <c r="Z356" s="53">
        <f t="shared" si="58"/>
        <v>68</v>
      </c>
      <c r="AA356" s="54">
        <f t="shared" si="63"/>
        <v>68</v>
      </c>
      <c r="AB356" s="55">
        <f t="shared" si="59"/>
        <v>0</v>
      </c>
      <c r="AC356" s="56" t="str">
        <f t="shared" si="64"/>
        <v>No</v>
      </c>
      <c r="AD356" s="56">
        <f t="shared" si="67"/>
        <v>5</v>
      </c>
      <c r="AE356" s="56"/>
      <c r="AF356" s="56">
        <f t="shared" si="65"/>
        <v>68</v>
      </c>
      <c r="AG356" s="57">
        <f t="shared" si="66"/>
        <v>5.1000068000000001</v>
      </c>
      <c r="AH356" s="56" t="str">
        <f t="shared" si="60"/>
        <v>Yes</v>
      </c>
      <c r="AI356" s="56"/>
      <c r="AJ356" s="56"/>
      <c r="AK356" s="56"/>
      <c r="AL356" s="56"/>
      <c r="AM356" s="56"/>
      <c r="AN356" s="56"/>
      <c r="AO356" s="56"/>
      <c r="AP356" s="56"/>
      <c r="AQ356" s="56"/>
      <c r="AR356" s="56"/>
      <c r="AS356" s="88"/>
      <c r="AT356" s="88"/>
    </row>
    <row r="357" spans="1:46" ht="18" hidden="1" customHeight="1">
      <c r="A357" s="95" t="s">
        <v>39</v>
      </c>
      <c r="B357" s="95" t="s">
        <v>40</v>
      </c>
      <c r="C357" s="173" t="s">
        <v>258</v>
      </c>
      <c r="D357" s="108" t="s">
        <v>261</v>
      </c>
      <c r="E357" s="95"/>
      <c r="F357" s="95" t="s">
        <v>151</v>
      </c>
      <c r="G357" s="96">
        <v>2026</v>
      </c>
      <c r="H357" s="96"/>
      <c r="I357" s="96">
        <v>2026</v>
      </c>
      <c r="J357" s="48" t="str">
        <f t="shared" si="61"/>
        <v>Single Year</v>
      </c>
      <c r="K357" s="96" t="s">
        <v>237</v>
      </c>
      <c r="L357" s="97"/>
      <c r="M357" s="190" t="s">
        <v>663</v>
      </c>
      <c r="N357" s="55"/>
      <c r="O357" s="55"/>
      <c r="P357" s="55"/>
      <c r="Q357" s="55"/>
      <c r="R357" s="64"/>
      <c r="S357" s="50" t="str">
        <f t="shared" si="62"/>
        <v>Under $750,000</v>
      </c>
      <c r="T357" s="98"/>
      <c r="U357" s="98"/>
      <c r="V357" s="98"/>
      <c r="W357" s="204">
        <v>213</v>
      </c>
      <c r="X357" s="54"/>
      <c r="Y357" s="54"/>
      <c r="Z357" s="53">
        <f t="shared" si="58"/>
        <v>213</v>
      </c>
      <c r="AA357" s="54">
        <f t="shared" si="63"/>
        <v>213</v>
      </c>
      <c r="AB357" s="55">
        <f t="shared" si="59"/>
        <v>0</v>
      </c>
      <c r="AC357" s="56" t="str">
        <f t="shared" si="64"/>
        <v>No</v>
      </c>
      <c r="AD357" s="56">
        <f t="shared" si="67"/>
        <v>5</v>
      </c>
      <c r="AE357" s="56"/>
      <c r="AF357" s="56">
        <f t="shared" si="65"/>
        <v>213</v>
      </c>
      <c r="AG357" s="57">
        <f t="shared" si="66"/>
        <v>5.1000212999999999</v>
      </c>
      <c r="AH357" s="56" t="str">
        <f t="shared" si="60"/>
        <v>Yes</v>
      </c>
      <c r="AI357" s="56"/>
      <c r="AJ357" s="56"/>
      <c r="AK357" s="56"/>
      <c r="AL357" s="56"/>
      <c r="AM357" s="56"/>
      <c r="AN357" s="56"/>
      <c r="AO357" s="56"/>
      <c r="AP357" s="56"/>
      <c r="AQ357" s="56"/>
      <c r="AR357" s="56"/>
      <c r="AS357" s="260"/>
      <c r="AT357" s="260"/>
    </row>
    <row r="358" spans="1:46" ht="18" hidden="1" customHeight="1">
      <c r="A358" s="48" t="s">
        <v>39</v>
      </c>
      <c r="B358" s="173" t="s">
        <v>40</v>
      </c>
      <c r="C358" s="173" t="s">
        <v>251</v>
      </c>
      <c r="D358" s="173"/>
      <c r="E358" s="173"/>
      <c r="F358" s="173" t="s">
        <v>145</v>
      </c>
      <c r="G358" s="189">
        <v>2026</v>
      </c>
      <c r="H358" s="189"/>
      <c r="I358" s="189">
        <v>2026</v>
      </c>
      <c r="J358" s="48" t="str">
        <f t="shared" si="61"/>
        <v>Single Year</v>
      </c>
      <c r="K358" s="189" t="s">
        <v>237</v>
      </c>
      <c r="L358" s="200"/>
      <c r="M358" s="190" t="s">
        <v>664</v>
      </c>
      <c r="N358" s="195"/>
      <c r="O358" s="195"/>
      <c r="P358" s="195"/>
      <c r="Q358" s="195"/>
      <c r="R358" s="64"/>
      <c r="S358" s="50" t="str">
        <f t="shared" si="62"/>
        <v>Under $750,000</v>
      </c>
      <c r="T358" s="234"/>
      <c r="U358" s="234"/>
      <c r="V358" s="191"/>
      <c r="W358" s="204">
        <v>508</v>
      </c>
      <c r="X358" s="194"/>
      <c r="Y358" s="194"/>
      <c r="Z358" s="53">
        <f t="shared" si="58"/>
        <v>508</v>
      </c>
      <c r="AA358" s="54">
        <f t="shared" si="63"/>
        <v>508</v>
      </c>
      <c r="AB358" s="55">
        <f>SUM(W358:Y358)</f>
        <v>508</v>
      </c>
      <c r="AC358" s="56" t="str">
        <f t="shared" si="64"/>
        <v>No</v>
      </c>
      <c r="AD358" s="56">
        <f t="shared" si="67"/>
        <v>5</v>
      </c>
      <c r="AE358" s="56"/>
      <c r="AF358" s="56">
        <f t="shared" si="65"/>
        <v>508</v>
      </c>
      <c r="AG358" s="57">
        <f t="shared" si="66"/>
        <v>5.1000508</v>
      </c>
      <c r="AH358" s="56" t="str">
        <f t="shared" si="60"/>
        <v>Yes</v>
      </c>
      <c r="AI358" s="56"/>
      <c r="AJ358" s="56"/>
      <c r="AK358" s="56"/>
      <c r="AL358" s="56"/>
      <c r="AM358" s="56"/>
      <c r="AN358" s="56"/>
      <c r="AO358" s="56"/>
      <c r="AP358" s="56"/>
      <c r="AQ358" s="56"/>
      <c r="AR358" s="56"/>
      <c r="AS358" s="88"/>
      <c r="AT358" s="88"/>
    </row>
    <row r="359" spans="1:46" ht="18" customHeight="1">
      <c r="A359" s="48" t="s">
        <v>39</v>
      </c>
      <c r="B359" s="173" t="s">
        <v>40</v>
      </c>
      <c r="C359" s="173" t="s">
        <v>251</v>
      </c>
      <c r="D359" s="173"/>
      <c r="E359" s="173"/>
      <c r="F359" s="173" t="s">
        <v>145</v>
      </c>
      <c r="G359" s="189">
        <v>2026</v>
      </c>
      <c r="H359" s="189">
        <v>2026</v>
      </c>
      <c r="I359" s="189"/>
      <c r="J359" s="48" t="str">
        <f t="shared" si="61"/>
        <v>Multi Year</v>
      </c>
      <c r="K359" s="189" t="s">
        <v>237</v>
      </c>
      <c r="L359" s="79"/>
      <c r="M359" s="183" t="s">
        <v>665</v>
      </c>
      <c r="N359" s="74"/>
      <c r="O359" s="74"/>
      <c r="P359" s="74"/>
      <c r="Q359" s="74"/>
      <c r="R359" s="64"/>
      <c r="S359" s="50" t="str">
        <f t="shared" si="62"/>
        <v>$1 Million to $5 Million</v>
      </c>
      <c r="T359" s="212"/>
      <c r="U359" s="80"/>
      <c r="V359" s="80"/>
      <c r="W359" s="332">
        <v>1041.5</v>
      </c>
      <c r="X359" s="275">
        <v>1057.5</v>
      </c>
      <c r="Y359" s="275">
        <v>1074</v>
      </c>
      <c r="Z359" s="276">
        <f t="shared" si="58"/>
        <v>3173</v>
      </c>
      <c r="AA359" s="332">
        <f t="shared" si="63"/>
        <v>3173</v>
      </c>
      <c r="AB359" s="102"/>
      <c r="AC359" s="56" t="str">
        <f t="shared" si="64"/>
        <v>Yes</v>
      </c>
      <c r="AD359" s="56">
        <f t="shared" si="67"/>
        <v>5</v>
      </c>
      <c r="AE359" s="56"/>
      <c r="AF359" s="56">
        <f t="shared" si="65"/>
        <v>1041.5</v>
      </c>
      <c r="AG359" s="57">
        <f t="shared" si="66"/>
        <v>5.3003172999999997</v>
      </c>
      <c r="AH359" s="56" t="str">
        <f t="shared" si="60"/>
        <v>Yes</v>
      </c>
      <c r="AI359" s="56"/>
      <c r="AJ359" s="56"/>
      <c r="AK359" s="56"/>
      <c r="AL359" s="56"/>
      <c r="AM359" s="56"/>
      <c r="AN359" s="56"/>
      <c r="AO359" s="56"/>
      <c r="AP359" s="56"/>
      <c r="AQ359" s="56"/>
      <c r="AR359" s="56"/>
      <c r="AS359" s="260"/>
      <c r="AT359" s="260"/>
    </row>
    <row r="360" spans="1:46" ht="18" hidden="1" customHeight="1">
      <c r="A360" s="48" t="s">
        <v>122</v>
      </c>
      <c r="B360" s="48"/>
      <c r="C360" s="95" t="s">
        <v>258</v>
      </c>
      <c r="D360" s="48" t="s">
        <v>261</v>
      </c>
      <c r="E360" s="48"/>
      <c r="F360" s="48" t="s">
        <v>403</v>
      </c>
      <c r="G360" s="49">
        <v>2026</v>
      </c>
      <c r="H360" s="49"/>
      <c r="I360" s="49">
        <v>2026</v>
      </c>
      <c r="J360" s="48" t="str">
        <f t="shared" si="61"/>
        <v>Single Year</v>
      </c>
      <c r="K360" s="49" t="s">
        <v>237</v>
      </c>
      <c r="L360" s="63"/>
      <c r="M360" s="190" t="s">
        <v>666</v>
      </c>
      <c r="N360" s="64"/>
      <c r="O360" s="64"/>
      <c r="P360" s="64"/>
      <c r="Q360" s="64"/>
      <c r="R360" s="64"/>
      <c r="S360" s="50" t="str">
        <f t="shared" si="62"/>
        <v>$1 Million to $5 Million</v>
      </c>
      <c r="T360" s="68"/>
      <c r="U360" s="68"/>
      <c r="V360" s="68"/>
      <c r="W360" s="204">
        <v>1000</v>
      </c>
      <c r="X360" s="52"/>
      <c r="Y360" s="52"/>
      <c r="Z360" s="53">
        <f t="shared" si="58"/>
        <v>1000</v>
      </c>
      <c r="AA360" s="54">
        <f t="shared" si="63"/>
        <v>1000</v>
      </c>
      <c r="AB360" s="55">
        <f>SUM(X360:Y360)</f>
        <v>0</v>
      </c>
      <c r="AC360" s="56" t="str">
        <f t="shared" si="64"/>
        <v>Yes</v>
      </c>
      <c r="AD360" s="56">
        <f t="shared" si="67"/>
        <v>5</v>
      </c>
      <c r="AE360" s="56"/>
      <c r="AF360" s="56">
        <f t="shared" si="65"/>
        <v>1000</v>
      </c>
      <c r="AG360" s="57">
        <f t="shared" si="66"/>
        <v>5.1001000000000003</v>
      </c>
      <c r="AH360" s="56" t="str">
        <f t="shared" si="60"/>
        <v>Yes</v>
      </c>
      <c r="AI360" s="56"/>
      <c r="AJ360" s="56"/>
      <c r="AK360" s="56"/>
      <c r="AL360" s="56"/>
      <c r="AM360" s="56"/>
      <c r="AN360" s="56"/>
      <c r="AO360" s="56"/>
      <c r="AP360" s="56"/>
      <c r="AQ360" s="56"/>
      <c r="AR360" s="56"/>
      <c r="AS360" s="69"/>
      <c r="AT360" s="69"/>
    </row>
    <row r="361" spans="1:46" ht="18" hidden="1" customHeight="1">
      <c r="A361" s="48" t="s">
        <v>10</v>
      </c>
      <c r="B361" s="48" t="s">
        <v>17</v>
      </c>
      <c r="C361" s="48" t="s">
        <v>258</v>
      </c>
      <c r="D361" s="48" t="s">
        <v>296</v>
      </c>
      <c r="E361" s="48"/>
      <c r="F361" s="48" t="s">
        <v>136</v>
      </c>
      <c r="G361" s="49">
        <v>2027</v>
      </c>
      <c r="H361" s="49"/>
      <c r="I361" s="49">
        <v>2027</v>
      </c>
      <c r="J361" s="48" t="str">
        <f t="shared" si="61"/>
        <v>Single Year</v>
      </c>
      <c r="K361" s="49" t="s">
        <v>237</v>
      </c>
      <c r="L361" s="63"/>
      <c r="M361" s="190" t="s">
        <v>667</v>
      </c>
      <c r="N361" s="64"/>
      <c r="O361" s="64"/>
      <c r="P361" s="64"/>
      <c r="Q361" s="64"/>
      <c r="R361" s="64"/>
      <c r="S361" s="50" t="str">
        <f t="shared" si="62"/>
        <v>Under $750,000</v>
      </c>
      <c r="T361" s="68"/>
      <c r="U361" s="68"/>
      <c r="V361" s="68"/>
      <c r="W361" s="204"/>
      <c r="X361" s="52">
        <v>300</v>
      </c>
      <c r="Y361" s="52"/>
      <c r="Z361" s="53">
        <f t="shared" si="58"/>
        <v>300</v>
      </c>
      <c r="AA361" s="54">
        <f t="shared" si="63"/>
        <v>300</v>
      </c>
      <c r="AB361" s="55">
        <f>SUM(Y361)</f>
        <v>0</v>
      </c>
      <c r="AC361" s="56" t="str">
        <f t="shared" si="64"/>
        <v>No</v>
      </c>
      <c r="AD361" s="56">
        <f t="shared" si="67"/>
        <v>4</v>
      </c>
      <c r="AE361" s="56"/>
      <c r="AF361" s="56">
        <f t="shared" si="65"/>
        <v>300</v>
      </c>
      <c r="AG361" s="57">
        <f t="shared" si="66"/>
        <v>4.1000300000000003</v>
      </c>
      <c r="AH361" s="56" t="str">
        <f t="shared" si="60"/>
        <v>Yes</v>
      </c>
      <c r="AI361" s="56"/>
      <c r="AJ361" s="56"/>
      <c r="AK361" s="56"/>
      <c r="AL361" s="56"/>
      <c r="AM361" s="56"/>
      <c r="AN361" s="56"/>
      <c r="AO361" s="56"/>
      <c r="AP361" s="56"/>
      <c r="AQ361" s="56"/>
      <c r="AR361" s="56"/>
      <c r="AS361" s="69"/>
      <c r="AT361" s="69"/>
    </row>
    <row r="362" spans="1:46" ht="18" hidden="1" customHeight="1">
      <c r="A362" s="48" t="s">
        <v>10</v>
      </c>
      <c r="B362" s="48" t="s">
        <v>17</v>
      </c>
      <c r="C362" s="48" t="s">
        <v>258</v>
      </c>
      <c r="D362" s="48" t="s">
        <v>296</v>
      </c>
      <c r="E362" s="48"/>
      <c r="F362" s="48" t="s">
        <v>136</v>
      </c>
      <c r="G362" s="49">
        <v>2027</v>
      </c>
      <c r="H362" s="49"/>
      <c r="I362" s="49">
        <v>2027</v>
      </c>
      <c r="J362" s="48" t="str">
        <f t="shared" si="61"/>
        <v>Single Year</v>
      </c>
      <c r="K362" s="49" t="s">
        <v>237</v>
      </c>
      <c r="L362" s="63"/>
      <c r="M362" s="190" t="s">
        <v>668</v>
      </c>
      <c r="N362" s="64"/>
      <c r="O362" s="64"/>
      <c r="P362" s="64"/>
      <c r="Q362" s="64"/>
      <c r="R362" s="64"/>
      <c r="S362" s="50" t="str">
        <f t="shared" si="62"/>
        <v>Under $750,000</v>
      </c>
      <c r="T362" s="68"/>
      <c r="U362" s="68"/>
      <c r="V362" s="68"/>
      <c r="W362" s="204"/>
      <c r="X362" s="52">
        <v>250</v>
      </c>
      <c r="Y362" s="52"/>
      <c r="Z362" s="53">
        <f t="shared" si="58"/>
        <v>250</v>
      </c>
      <c r="AA362" s="54">
        <f t="shared" si="63"/>
        <v>250</v>
      </c>
      <c r="AB362" s="55">
        <f>SUM(Y362)</f>
        <v>0</v>
      </c>
      <c r="AC362" s="56" t="str">
        <f t="shared" si="64"/>
        <v>No</v>
      </c>
      <c r="AD362" s="56">
        <f t="shared" si="67"/>
        <v>4</v>
      </c>
      <c r="AE362" s="56"/>
      <c r="AF362" s="56">
        <f t="shared" si="65"/>
        <v>250</v>
      </c>
      <c r="AG362" s="57">
        <f t="shared" si="66"/>
        <v>4.1000249999999996</v>
      </c>
      <c r="AH362" s="56" t="str">
        <f t="shared" si="60"/>
        <v>Yes</v>
      </c>
      <c r="AI362" s="56"/>
      <c r="AJ362" s="56"/>
      <c r="AK362" s="56"/>
      <c r="AL362" s="56"/>
      <c r="AM362" s="56"/>
      <c r="AN362" s="56"/>
      <c r="AO362" s="56"/>
      <c r="AP362" s="56"/>
      <c r="AQ362" s="56"/>
      <c r="AR362" s="56"/>
      <c r="AS362" s="69"/>
      <c r="AT362" s="69"/>
    </row>
    <row r="363" spans="1:46" ht="18" hidden="1" customHeight="1">
      <c r="A363" s="48" t="s">
        <v>10</v>
      </c>
      <c r="B363" s="48" t="s">
        <v>17</v>
      </c>
      <c r="C363" s="48" t="s">
        <v>258</v>
      </c>
      <c r="D363" s="48" t="s">
        <v>259</v>
      </c>
      <c r="E363" s="48"/>
      <c r="F363" s="48" t="s">
        <v>136</v>
      </c>
      <c r="G363" s="49">
        <v>2027</v>
      </c>
      <c r="H363" s="49"/>
      <c r="I363" s="49">
        <v>2027</v>
      </c>
      <c r="J363" s="48" t="str">
        <f t="shared" si="61"/>
        <v>Single Year</v>
      </c>
      <c r="K363" s="49" t="s">
        <v>237</v>
      </c>
      <c r="L363" s="63"/>
      <c r="M363" s="183" t="s">
        <v>669</v>
      </c>
      <c r="N363" s="64"/>
      <c r="O363" s="64"/>
      <c r="P363" s="64"/>
      <c r="Q363" s="64"/>
      <c r="R363" s="64"/>
      <c r="S363" s="50" t="str">
        <f t="shared" si="62"/>
        <v>Under $750,000</v>
      </c>
      <c r="T363" s="68"/>
      <c r="U363" s="68"/>
      <c r="V363" s="68"/>
      <c r="W363" s="204"/>
      <c r="X363" s="52">
        <v>550</v>
      </c>
      <c r="Y363" s="52"/>
      <c r="Z363" s="53">
        <f t="shared" ref="Z363:Z426" si="68">SUM(U363:Y363)</f>
        <v>550</v>
      </c>
      <c r="AA363" s="54">
        <f t="shared" si="63"/>
        <v>550</v>
      </c>
      <c r="AB363" s="55">
        <f>SUM(Y363)</f>
        <v>0</v>
      </c>
      <c r="AC363" s="56" t="str">
        <f t="shared" si="64"/>
        <v>No</v>
      </c>
      <c r="AD363" s="56">
        <f t="shared" si="67"/>
        <v>4</v>
      </c>
      <c r="AE363" s="56"/>
      <c r="AF363" s="56">
        <f t="shared" si="65"/>
        <v>550</v>
      </c>
      <c r="AG363" s="57">
        <f t="shared" si="66"/>
        <v>4.1000550000000002</v>
      </c>
      <c r="AH363" s="56" t="str">
        <f t="shared" si="60"/>
        <v>Yes</v>
      </c>
      <c r="AI363" s="56"/>
      <c r="AJ363" s="56"/>
      <c r="AK363" s="56"/>
      <c r="AL363" s="56"/>
      <c r="AM363" s="56"/>
      <c r="AN363" s="56"/>
      <c r="AO363" s="56"/>
      <c r="AP363" s="56"/>
      <c r="AQ363" s="56"/>
      <c r="AR363" s="56"/>
      <c r="AS363" s="87"/>
      <c r="AT363" s="87"/>
    </row>
    <row r="364" spans="1:46" ht="18" hidden="1" customHeight="1">
      <c r="A364" s="48" t="s">
        <v>10</v>
      </c>
      <c r="B364" s="48" t="s">
        <v>17</v>
      </c>
      <c r="C364" s="173" t="s">
        <v>258</v>
      </c>
      <c r="D364" s="173" t="s">
        <v>261</v>
      </c>
      <c r="E364" s="48"/>
      <c r="F364" s="48" t="s">
        <v>136</v>
      </c>
      <c r="G364" s="49">
        <v>2027</v>
      </c>
      <c r="H364" s="49"/>
      <c r="I364" s="49">
        <v>2027</v>
      </c>
      <c r="J364" s="48" t="str">
        <f t="shared" si="61"/>
        <v>Single Year</v>
      </c>
      <c r="K364" s="49" t="s">
        <v>237</v>
      </c>
      <c r="L364" s="63"/>
      <c r="M364" s="190" t="s">
        <v>670</v>
      </c>
      <c r="N364" s="64"/>
      <c r="O364" s="64"/>
      <c r="P364" s="64"/>
      <c r="Q364" s="64"/>
      <c r="R364" s="64"/>
      <c r="S364" s="50" t="str">
        <f t="shared" si="62"/>
        <v>$1 Million to $5 Million</v>
      </c>
      <c r="T364" s="261"/>
      <c r="U364" s="261"/>
      <c r="V364" s="261"/>
      <c r="W364" s="204"/>
      <c r="X364" s="52">
        <v>1640</v>
      </c>
      <c r="Y364" s="52"/>
      <c r="Z364" s="53">
        <f t="shared" si="68"/>
        <v>1640</v>
      </c>
      <c r="AA364" s="54">
        <f t="shared" si="63"/>
        <v>1640</v>
      </c>
      <c r="AB364" s="55">
        <f>SUM(Y364)</f>
        <v>0</v>
      </c>
      <c r="AC364" s="56" t="str">
        <f t="shared" si="64"/>
        <v>Yes</v>
      </c>
      <c r="AD364" s="56">
        <f t="shared" si="67"/>
        <v>4</v>
      </c>
      <c r="AE364" s="56"/>
      <c r="AF364" s="56">
        <f t="shared" si="65"/>
        <v>1640</v>
      </c>
      <c r="AG364" s="57">
        <f t="shared" si="66"/>
        <v>4.1001640000000004</v>
      </c>
      <c r="AH364" s="56" t="str">
        <f t="shared" si="60"/>
        <v>Yes</v>
      </c>
      <c r="AI364" s="56"/>
      <c r="AJ364" s="56"/>
      <c r="AK364" s="56"/>
      <c r="AL364" s="56"/>
      <c r="AM364" s="56"/>
      <c r="AN364" s="56"/>
      <c r="AO364" s="56"/>
      <c r="AP364" s="56"/>
      <c r="AQ364" s="56"/>
      <c r="AR364" s="56"/>
      <c r="AS364" s="87"/>
      <c r="AT364" s="87"/>
    </row>
    <row r="365" spans="1:46" ht="18" hidden="1" customHeight="1">
      <c r="A365" s="48" t="s">
        <v>10</v>
      </c>
      <c r="B365" s="95" t="s">
        <v>17</v>
      </c>
      <c r="C365" s="123" t="s">
        <v>258</v>
      </c>
      <c r="D365" s="123" t="s">
        <v>261</v>
      </c>
      <c r="E365" s="48"/>
      <c r="F365" s="48" t="s">
        <v>136</v>
      </c>
      <c r="G365" s="49">
        <v>2027</v>
      </c>
      <c r="H365" s="49"/>
      <c r="I365" s="49">
        <v>2027</v>
      </c>
      <c r="J365" s="48" t="str">
        <f t="shared" si="61"/>
        <v>Single Year</v>
      </c>
      <c r="K365" s="49" t="s">
        <v>237</v>
      </c>
      <c r="L365" s="63"/>
      <c r="M365" s="190" t="s">
        <v>671</v>
      </c>
      <c r="N365" s="64"/>
      <c r="O365" s="64"/>
      <c r="P365" s="64"/>
      <c r="Q365" s="64"/>
      <c r="R365" s="64"/>
      <c r="S365" s="50" t="str">
        <f t="shared" si="62"/>
        <v>Under $750,000</v>
      </c>
      <c r="T365" s="68"/>
      <c r="U365" s="68"/>
      <c r="V365" s="68"/>
      <c r="W365" s="204"/>
      <c r="X365" s="52">
        <v>200</v>
      </c>
      <c r="Y365" s="52"/>
      <c r="Z365" s="53">
        <f t="shared" si="68"/>
        <v>200</v>
      </c>
      <c r="AA365" s="54">
        <f t="shared" si="63"/>
        <v>200</v>
      </c>
      <c r="AB365" s="55">
        <f>SUM(Y365)</f>
        <v>0</v>
      </c>
      <c r="AC365" s="56" t="str">
        <f t="shared" si="64"/>
        <v>No</v>
      </c>
      <c r="AD365" s="56">
        <f t="shared" si="67"/>
        <v>4</v>
      </c>
      <c r="AE365" s="56"/>
      <c r="AF365" s="56">
        <f t="shared" si="65"/>
        <v>200</v>
      </c>
      <c r="AG365" s="57">
        <f t="shared" si="66"/>
        <v>4.1000199999999998</v>
      </c>
      <c r="AH365" s="56" t="str">
        <f t="shared" si="60"/>
        <v>Yes</v>
      </c>
      <c r="AI365" s="56"/>
      <c r="AJ365" s="56"/>
      <c r="AK365" s="56"/>
      <c r="AL365" s="56"/>
      <c r="AM365" s="56"/>
      <c r="AN365" s="56"/>
      <c r="AO365" s="56"/>
      <c r="AP365" s="56"/>
      <c r="AQ365" s="56"/>
      <c r="AR365" s="56"/>
      <c r="AS365" s="87"/>
      <c r="AT365" s="87"/>
    </row>
    <row r="366" spans="1:46" ht="18" hidden="1" customHeight="1">
      <c r="A366" s="48" t="s">
        <v>10</v>
      </c>
      <c r="B366" s="48" t="s">
        <v>17</v>
      </c>
      <c r="C366" s="108" t="s">
        <v>251</v>
      </c>
      <c r="D366" s="48"/>
      <c r="E366" s="48"/>
      <c r="F366" s="48" t="s">
        <v>145</v>
      </c>
      <c r="G366" s="49">
        <v>2027</v>
      </c>
      <c r="H366" s="49"/>
      <c r="I366" s="49">
        <v>2027</v>
      </c>
      <c r="J366" s="48" t="str">
        <f t="shared" si="61"/>
        <v>Multi Year</v>
      </c>
      <c r="K366" s="49" t="s">
        <v>237</v>
      </c>
      <c r="L366" s="49"/>
      <c r="M366" s="190" t="s">
        <v>672</v>
      </c>
      <c r="N366" s="64"/>
      <c r="O366" s="64"/>
      <c r="P366" s="64"/>
      <c r="Q366" s="64"/>
      <c r="R366" s="74"/>
      <c r="S366" s="50" t="str">
        <f t="shared" si="62"/>
        <v>$1 Million to $5 Million</v>
      </c>
      <c r="T366" s="72"/>
      <c r="U366" s="72"/>
      <c r="V366" s="72"/>
      <c r="W366" s="204"/>
      <c r="X366" s="52">
        <v>100</v>
      </c>
      <c r="Y366" s="52">
        <v>1400</v>
      </c>
      <c r="Z366" s="53">
        <f t="shared" si="68"/>
        <v>1500</v>
      </c>
      <c r="AA366" s="54">
        <f t="shared" si="63"/>
        <v>1500</v>
      </c>
      <c r="AB366" s="55">
        <f>SUM(X366:Y366)</f>
        <v>1500</v>
      </c>
      <c r="AC366" s="56" t="str">
        <f t="shared" si="64"/>
        <v>Yes</v>
      </c>
      <c r="AD366" s="56">
        <f t="shared" si="67"/>
        <v>4</v>
      </c>
      <c r="AE366" s="56"/>
      <c r="AF366" s="56">
        <f t="shared" si="65"/>
        <v>100</v>
      </c>
      <c r="AG366" s="57">
        <f t="shared" si="66"/>
        <v>4.2001499999999998</v>
      </c>
      <c r="AH366" s="56" t="str">
        <f t="shared" si="60"/>
        <v>Yes</v>
      </c>
      <c r="AI366" s="56"/>
      <c r="AJ366" s="56"/>
      <c r="AK366" s="56"/>
      <c r="AL366" s="56"/>
      <c r="AM366" s="56"/>
      <c r="AN366" s="56"/>
      <c r="AO366" s="56"/>
      <c r="AP366" s="56"/>
      <c r="AQ366" s="56"/>
      <c r="AR366" s="56"/>
      <c r="AS366" s="87"/>
      <c r="AT366" s="87"/>
    </row>
    <row r="367" spans="1:46" ht="18" hidden="1" customHeight="1">
      <c r="A367" s="48" t="s">
        <v>10</v>
      </c>
      <c r="B367" s="48" t="s">
        <v>17</v>
      </c>
      <c r="C367" s="108" t="s">
        <v>251</v>
      </c>
      <c r="D367" s="48"/>
      <c r="E367" s="48"/>
      <c r="F367" s="48" t="s">
        <v>145</v>
      </c>
      <c r="G367" s="49">
        <v>2027</v>
      </c>
      <c r="H367" s="49"/>
      <c r="I367" s="49">
        <v>2027</v>
      </c>
      <c r="J367" s="48" t="str">
        <f t="shared" si="61"/>
        <v>Multi Year</v>
      </c>
      <c r="K367" s="49" t="s">
        <v>237</v>
      </c>
      <c r="L367" s="63"/>
      <c r="M367" s="190" t="s">
        <v>673</v>
      </c>
      <c r="N367" s="64"/>
      <c r="O367" s="64"/>
      <c r="P367" s="64"/>
      <c r="Q367" s="64"/>
      <c r="R367" s="64"/>
      <c r="S367" s="50" t="str">
        <f t="shared" si="62"/>
        <v>Under $750,000</v>
      </c>
      <c r="T367" s="209"/>
      <c r="U367" s="209"/>
      <c r="V367" s="209"/>
      <c r="W367" s="204"/>
      <c r="X367" s="52">
        <v>50</v>
      </c>
      <c r="Y367" s="52">
        <v>500</v>
      </c>
      <c r="Z367" s="53">
        <f t="shared" si="68"/>
        <v>550</v>
      </c>
      <c r="AA367" s="54">
        <f t="shared" si="63"/>
        <v>550</v>
      </c>
      <c r="AB367" s="55">
        <f>SUM(X367:Y367)</f>
        <v>550</v>
      </c>
      <c r="AC367" s="56" t="str">
        <f t="shared" si="64"/>
        <v>No</v>
      </c>
      <c r="AD367" s="56">
        <f t="shared" si="67"/>
        <v>4</v>
      </c>
      <c r="AE367" s="56"/>
      <c r="AF367" s="56">
        <f t="shared" si="65"/>
        <v>50</v>
      </c>
      <c r="AG367" s="57">
        <f t="shared" si="66"/>
        <v>4.2000549999999999</v>
      </c>
      <c r="AH367" s="56" t="str">
        <f t="shared" si="60"/>
        <v>Yes</v>
      </c>
      <c r="AI367" s="56"/>
      <c r="AJ367" s="56"/>
      <c r="AK367" s="56"/>
      <c r="AL367" s="56"/>
      <c r="AM367" s="56"/>
      <c r="AN367" s="56"/>
      <c r="AO367" s="56"/>
      <c r="AP367" s="56"/>
      <c r="AQ367" s="56"/>
      <c r="AR367" s="56"/>
      <c r="AS367" s="88"/>
      <c r="AT367" s="88"/>
    </row>
    <row r="368" spans="1:46" ht="18" customHeight="1">
      <c r="A368" s="48" t="s">
        <v>10</v>
      </c>
      <c r="B368" s="48" t="s">
        <v>17</v>
      </c>
      <c r="C368" s="173" t="s">
        <v>251</v>
      </c>
      <c r="D368" s="48"/>
      <c r="E368" s="48"/>
      <c r="F368" s="48" t="s">
        <v>136</v>
      </c>
      <c r="G368" s="49">
        <v>2027</v>
      </c>
      <c r="H368" s="49">
        <v>2027</v>
      </c>
      <c r="I368" s="49"/>
      <c r="J368" s="48" t="str">
        <f t="shared" si="61"/>
        <v>Multi Year</v>
      </c>
      <c r="K368" s="49" t="s">
        <v>237</v>
      </c>
      <c r="L368" s="63"/>
      <c r="M368" s="183" t="s">
        <v>674</v>
      </c>
      <c r="N368" s="64"/>
      <c r="O368" s="64"/>
      <c r="P368" s="64"/>
      <c r="Q368" s="64"/>
      <c r="R368" s="55"/>
      <c r="S368" s="50" t="str">
        <f t="shared" si="62"/>
        <v>$750,000 to $1 Million</v>
      </c>
      <c r="T368" s="209"/>
      <c r="U368" s="209"/>
      <c r="V368" s="209"/>
      <c r="W368" s="204"/>
      <c r="X368" s="275">
        <v>200</v>
      </c>
      <c r="Y368" s="275">
        <v>550</v>
      </c>
      <c r="Z368" s="276">
        <f t="shared" si="68"/>
        <v>750</v>
      </c>
      <c r="AA368" s="332">
        <f t="shared" si="63"/>
        <v>750</v>
      </c>
      <c r="AB368" s="55">
        <f t="shared" ref="AB368:AB381" si="69">SUM(Y368)</f>
        <v>550</v>
      </c>
      <c r="AC368" s="56" t="str">
        <f t="shared" si="64"/>
        <v>Yes</v>
      </c>
      <c r="AD368" s="56">
        <f t="shared" si="67"/>
        <v>4</v>
      </c>
      <c r="AE368" s="56"/>
      <c r="AF368" s="56">
        <f t="shared" si="65"/>
        <v>200</v>
      </c>
      <c r="AG368" s="57">
        <f t="shared" si="66"/>
        <v>4.200075</v>
      </c>
      <c r="AH368" s="56" t="str">
        <f t="shared" si="60"/>
        <v>Yes</v>
      </c>
      <c r="AI368" s="56"/>
      <c r="AJ368" s="56"/>
      <c r="AK368" s="56"/>
      <c r="AL368" s="56"/>
      <c r="AM368" s="56"/>
      <c r="AN368" s="56"/>
      <c r="AO368" s="56"/>
      <c r="AP368" s="56"/>
      <c r="AQ368" s="56"/>
      <c r="AR368" s="56"/>
      <c r="AS368" s="88"/>
      <c r="AT368" s="88"/>
    </row>
    <row r="369" spans="1:46" ht="18" hidden="1" customHeight="1">
      <c r="A369" s="95" t="s">
        <v>10</v>
      </c>
      <c r="B369" s="95" t="s">
        <v>17</v>
      </c>
      <c r="C369" s="173" t="s">
        <v>251</v>
      </c>
      <c r="D369" s="48"/>
      <c r="E369" s="95"/>
      <c r="F369" s="95" t="s">
        <v>136</v>
      </c>
      <c r="G369" s="96">
        <v>2027</v>
      </c>
      <c r="H369" s="96"/>
      <c r="I369" s="96">
        <v>2027</v>
      </c>
      <c r="J369" s="48" t="str">
        <f t="shared" si="61"/>
        <v>Single Year</v>
      </c>
      <c r="K369" s="96" t="s">
        <v>237</v>
      </c>
      <c r="L369" s="97"/>
      <c r="M369" s="190" t="s">
        <v>675</v>
      </c>
      <c r="N369" s="55"/>
      <c r="O369" s="55"/>
      <c r="P369" s="55"/>
      <c r="Q369" s="55"/>
      <c r="R369" s="99"/>
      <c r="S369" s="50" t="str">
        <f t="shared" si="62"/>
        <v>Under $750,000</v>
      </c>
      <c r="T369" s="98"/>
      <c r="U369" s="98"/>
      <c r="V369" s="98"/>
      <c r="W369" s="204"/>
      <c r="X369" s="54">
        <v>400</v>
      </c>
      <c r="Y369" s="54"/>
      <c r="Z369" s="53">
        <f t="shared" si="68"/>
        <v>400</v>
      </c>
      <c r="AA369" s="54">
        <f t="shared" si="63"/>
        <v>400</v>
      </c>
      <c r="AB369" s="55">
        <f t="shared" si="69"/>
        <v>0</v>
      </c>
      <c r="AC369" s="56" t="str">
        <f t="shared" si="64"/>
        <v>No</v>
      </c>
      <c r="AD369" s="56">
        <f t="shared" si="67"/>
        <v>4</v>
      </c>
      <c r="AE369" s="56"/>
      <c r="AF369" s="56">
        <f t="shared" si="65"/>
        <v>400</v>
      </c>
      <c r="AG369" s="57">
        <f t="shared" si="66"/>
        <v>4.1000399999999999</v>
      </c>
      <c r="AH369" s="56" t="str">
        <f t="shared" si="60"/>
        <v>Yes</v>
      </c>
      <c r="AI369" s="56"/>
      <c r="AJ369" s="56"/>
      <c r="AK369" s="56"/>
      <c r="AL369" s="56"/>
      <c r="AM369" s="56"/>
      <c r="AN369" s="56"/>
      <c r="AO369" s="56"/>
      <c r="AP369" s="56"/>
      <c r="AQ369" s="56"/>
      <c r="AR369" s="56"/>
      <c r="AS369" s="88"/>
      <c r="AT369" s="88"/>
    </row>
    <row r="370" spans="1:46" ht="18" customHeight="1">
      <c r="A370" s="95" t="s">
        <v>10</v>
      </c>
      <c r="B370" s="95" t="s">
        <v>17</v>
      </c>
      <c r="C370" s="173" t="s">
        <v>251</v>
      </c>
      <c r="D370" s="48"/>
      <c r="E370" s="95"/>
      <c r="F370" s="95" t="s">
        <v>136</v>
      </c>
      <c r="G370" s="96">
        <v>2027</v>
      </c>
      <c r="H370" s="96">
        <v>2027</v>
      </c>
      <c r="I370" s="96"/>
      <c r="J370" s="48" t="str">
        <f t="shared" si="61"/>
        <v>Multi Year</v>
      </c>
      <c r="K370" s="96" t="s">
        <v>237</v>
      </c>
      <c r="L370" s="100"/>
      <c r="M370" s="183" t="s">
        <v>676</v>
      </c>
      <c r="N370" s="99"/>
      <c r="O370" s="99"/>
      <c r="P370" s="99"/>
      <c r="Q370" s="99"/>
      <c r="R370" s="74"/>
      <c r="S370" s="50" t="str">
        <f t="shared" si="62"/>
        <v>Over $5 Million</v>
      </c>
      <c r="T370" s="247"/>
      <c r="U370" s="101"/>
      <c r="V370" s="101"/>
      <c r="W370" s="101"/>
      <c r="X370" s="102">
        <v>500</v>
      </c>
      <c r="Y370" s="102">
        <v>5000</v>
      </c>
      <c r="Z370" s="276">
        <f t="shared" si="68"/>
        <v>5500</v>
      </c>
      <c r="AA370" s="332">
        <f t="shared" si="63"/>
        <v>5500</v>
      </c>
      <c r="AB370" s="55">
        <f t="shared" si="69"/>
        <v>5000</v>
      </c>
      <c r="AC370" s="56" t="str">
        <f t="shared" si="64"/>
        <v>Yes</v>
      </c>
      <c r="AD370" s="56">
        <f t="shared" si="67"/>
        <v>4</v>
      </c>
      <c r="AE370" s="56"/>
      <c r="AF370" s="56">
        <f t="shared" si="65"/>
        <v>500</v>
      </c>
      <c r="AG370" s="57">
        <f t="shared" si="66"/>
        <v>4.2005499999999998</v>
      </c>
      <c r="AH370" s="56" t="str">
        <f t="shared" si="60"/>
        <v>Yes</v>
      </c>
      <c r="AI370" s="56"/>
      <c r="AJ370" s="56"/>
      <c r="AK370" s="56"/>
      <c r="AL370" s="56"/>
      <c r="AM370" s="56"/>
      <c r="AN370" s="56"/>
      <c r="AO370" s="56"/>
      <c r="AP370" s="56"/>
      <c r="AQ370" s="56"/>
      <c r="AR370" s="56"/>
      <c r="AS370" s="87"/>
      <c r="AT370" s="87"/>
    </row>
    <row r="371" spans="1:46" ht="18" hidden="1" customHeight="1">
      <c r="A371" s="48" t="s">
        <v>10</v>
      </c>
      <c r="B371" s="48" t="s">
        <v>26</v>
      </c>
      <c r="C371" s="173" t="s">
        <v>258</v>
      </c>
      <c r="D371" s="173" t="s">
        <v>261</v>
      </c>
      <c r="E371" s="48"/>
      <c r="F371" s="48" t="s">
        <v>136</v>
      </c>
      <c r="G371" s="49">
        <v>2027</v>
      </c>
      <c r="H371" s="49"/>
      <c r="I371" s="49">
        <v>2027</v>
      </c>
      <c r="J371" s="48" t="str">
        <f t="shared" si="61"/>
        <v>Single Year</v>
      </c>
      <c r="K371" s="49" t="s">
        <v>237</v>
      </c>
      <c r="L371" s="63"/>
      <c r="M371" s="190" t="s">
        <v>677</v>
      </c>
      <c r="N371" s="64"/>
      <c r="O371" s="64"/>
      <c r="P371" s="64"/>
      <c r="Q371" s="64"/>
      <c r="R371" s="99"/>
      <c r="S371" s="50" t="str">
        <f t="shared" si="62"/>
        <v>$1 Million to $5 Million</v>
      </c>
      <c r="T371" s="261"/>
      <c r="U371" s="261"/>
      <c r="V371" s="261"/>
      <c r="W371" s="204"/>
      <c r="X371" s="262">
        <v>3607</v>
      </c>
      <c r="Y371" s="262"/>
      <c r="Z371" s="53">
        <f t="shared" si="68"/>
        <v>3607</v>
      </c>
      <c r="AA371" s="54">
        <f t="shared" si="63"/>
        <v>3607</v>
      </c>
      <c r="AB371" s="55">
        <f t="shared" si="69"/>
        <v>0</v>
      </c>
      <c r="AC371" s="56" t="str">
        <f t="shared" si="64"/>
        <v>Yes</v>
      </c>
      <c r="AD371" s="56">
        <f t="shared" si="67"/>
        <v>4</v>
      </c>
      <c r="AE371" s="56"/>
      <c r="AF371" s="56">
        <f t="shared" si="65"/>
        <v>3607</v>
      </c>
      <c r="AG371" s="57">
        <f t="shared" si="66"/>
        <v>4.1003607000000004</v>
      </c>
      <c r="AH371" s="56" t="str">
        <f t="shared" si="60"/>
        <v>Yes</v>
      </c>
      <c r="AI371" s="56"/>
      <c r="AJ371" s="56"/>
      <c r="AK371" s="56"/>
      <c r="AL371" s="56"/>
      <c r="AM371" s="56"/>
      <c r="AN371" s="56"/>
      <c r="AO371" s="56"/>
      <c r="AP371" s="56"/>
      <c r="AQ371" s="56"/>
      <c r="AR371" s="56"/>
      <c r="AS371" s="87"/>
      <c r="AT371" s="87"/>
    </row>
    <row r="372" spans="1:46" ht="18" hidden="1" customHeight="1">
      <c r="A372" s="95" t="s">
        <v>10</v>
      </c>
      <c r="B372" s="95" t="s">
        <v>26</v>
      </c>
      <c r="C372" s="108" t="s">
        <v>258</v>
      </c>
      <c r="D372" s="108" t="s">
        <v>261</v>
      </c>
      <c r="E372" s="95"/>
      <c r="F372" s="95" t="s">
        <v>136</v>
      </c>
      <c r="G372" s="96">
        <v>2027</v>
      </c>
      <c r="H372" s="96"/>
      <c r="I372" s="96">
        <v>2027</v>
      </c>
      <c r="J372" s="48" t="str">
        <f t="shared" si="61"/>
        <v>Single Year</v>
      </c>
      <c r="K372" s="96" t="s">
        <v>237</v>
      </c>
      <c r="L372" s="97"/>
      <c r="M372" s="190" t="s">
        <v>678</v>
      </c>
      <c r="N372" s="55"/>
      <c r="O372" s="55"/>
      <c r="P372" s="55"/>
      <c r="Q372" s="55"/>
      <c r="R372" s="64"/>
      <c r="S372" s="50" t="str">
        <f t="shared" si="62"/>
        <v>$1 Million to $5 Million</v>
      </c>
      <c r="T372" s="263"/>
      <c r="U372" s="263"/>
      <c r="V372" s="263"/>
      <c r="W372" s="204"/>
      <c r="X372" s="264">
        <v>1930.9</v>
      </c>
      <c r="Y372" s="264"/>
      <c r="Z372" s="53">
        <f t="shared" si="68"/>
        <v>1930.9</v>
      </c>
      <c r="AA372" s="54">
        <f t="shared" si="63"/>
        <v>1930.9</v>
      </c>
      <c r="AB372" s="55">
        <f t="shared" si="69"/>
        <v>0</v>
      </c>
      <c r="AC372" s="56" t="str">
        <f t="shared" si="64"/>
        <v>Yes</v>
      </c>
      <c r="AD372" s="56">
        <f t="shared" si="67"/>
        <v>4</v>
      </c>
      <c r="AE372" s="56"/>
      <c r="AF372" s="56">
        <f t="shared" si="65"/>
        <v>1930.9</v>
      </c>
      <c r="AG372" s="57">
        <f t="shared" si="66"/>
        <v>4.1001930900000003</v>
      </c>
      <c r="AH372" s="56" t="str">
        <f t="shared" si="60"/>
        <v>Yes</v>
      </c>
      <c r="AI372" s="56"/>
      <c r="AJ372" s="56"/>
      <c r="AK372" s="56"/>
      <c r="AL372" s="56"/>
      <c r="AM372" s="56"/>
      <c r="AN372" s="56"/>
      <c r="AO372" s="56"/>
      <c r="AP372" s="56"/>
      <c r="AQ372" s="56"/>
      <c r="AR372" s="56"/>
      <c r="AS372" s="87"/>
      <c r="AT372" s="87"/>
    </row>
    <row r="373" spans="1:46" ht="18" hidden="1" customHeight="1">
      <c r="A373" s="48" t="s">
        <v>10</v>
      </c>
      <c r="B373" s="48" t="s">
        <v>26</v>
      </c>
      <c r="C373" s="108" t="s">
        <v>258</v>
      </c>
      <c r="D373" s="48"/>
      <c r="E373" s="48"/>
      <c r="F373" s="48" t="s">
        <v>136</v>
      </c>
      <c r="G373" s="49">
        <v>2027</v>
      </c>
      <c r="H373" s="49"/>
      <c r="I373" s="49">
        <v>2027</v>
      </c>
      <c r="J373" s="48" t="str">
        <f t="shared" si="61"/>
        <v>Single Year</v>
      </c>
      <c r="K373" s="49" t="s">
        <v>237</v>
      </c>
      <c r="L373" s="79"/>
      <c r="M373" s="249" t="s">
        <v>679</v>
      </c>
      <c r="N373" s="74"/>
      <c r="O373" s="74"/>
      <c r="P373" s="74"/>
      <c r="Q373" s="74"/>
      <c r="R373" s="64"/>
      <c r="S373" s="50" t="str">
        <f t="shared" si="62"/>
        <v>$1 Million to $5 Million</v>
      </c>
      <c r="T373" s="212"/>
      <c r="U373" s="80"/>
      <c r="V373" s="80"/>
      <c r="W373" s="101"/>
      <c r="X373" s="262">
        <v>3500</v>
      </c>
      <c r="Y373" s="262"/>
      <c r="Z373" s="53">
        <f t="shared" si="68"/>
        <v>3500</v>
      </c>
      <c r="AA373" s="54">
        <f t="shared" si="63"/>
        <v>3500</v>
      </c>
      <c r="AB373" s="55">
        <f t="shared" si="69"/>
        <v>0</v>
      </c>
      <c r="AC373" s="56" t="str">
        <f t="shared" si="64"/>
        <v>Yes</v>
      </c>
      <c r="AD373" s="56">
        <f t="shared" si="67"/>
        <v>4</v>
      </c>
      <c r="AE373" s="56"/>
      <c r="AF373" s="56">
        <f t="shared" si="65"/>
        <v>3500</v>
      </c>
      <c r="AG373" s="57">
        <f t="shared" si="66"/>
        <v>4.1003499999999997</v>
      </c>
      <c r="AH373" s="56" t="str">
        <f t="shared" si="60"/>
        <v>Yes</v>
      </c>
      <c r="AI373" s="56"/>
      <c r="AJ373" s="56"/>
      <c r="AK373" s="56"/>
      <c r="AL373" s="56"/>
      <c r="AM373" s="56"/>
      <c r="AN373" s="56"/>
      <c r="AO373" s="56"/>
      <c r="AP373" s="56"/>
      <c r="AQ373" s="56"/>
      <c r="AR373" s="56"/>
      <c r="AS373" s="87"/>
      <c r="AT373" s="87"/>
    </row>
    <row r="374" spans="1:46" ht="18" hidden="1" customHeight="1">
      <c r="A374" s="48" t="s">
        <v>10</v>
      </c>
      <c r="B374" s="48" t="s">
        <v>26</v>
      </c>
      <c r="C374" s="108" t="s">
        <v>258</v>
      </c>
      <c r="D374" s="48"/>
      <c r="E374" s="48"/>
      <c r="F374" s="48" t="s">
        <v>136</v>
      </c>
      <c r="G374" s="49">
        <v>2027</v>
      </c>
      <c r="H374" s="49"/>
      <c r="I374" s="49">
        <v>2027</v>
      </c>
      <c r="J374" s="48" t="str">
        <f t="shared" si="61"/>
        <v>Single Year</v>
      </c>
      <c r="K374" s="49" t="s">
        <v>237</v>
      </c>
      <c r="L374" s="79"/>
      <c r="M374" s="249" t="s">
        <v>680</v>
      </c>
      <c r="N374" s="74"/>
      <c r="O374" s="74"/>
      <c r="P374" s="74"/>
      <c r="Q374" s="74"/>
      <c r="R374" s="64"/>
      <c r="S374" s="50" t="str">
        <f t="shared" si="62"/>
        <v>$1 Million to $5 Million</v>
      </c>
      <c r="T374" s="212"/>
      <c r="U374" s="80"/>
      <c r="V374" s="80"/>
      <c r="W374" s="101"/>
      <c r="X374" s="262">
        <v>4066.7</v>
      </c>
      <c r="Y374" s="262"/>
      <c r="Z374" s="53">
        <f t="shared" si="68"/>
        <v>4066.7</v>
      </c>
      <c r="AA374" s="54">
        <f t="shared" si="63"/>
        <v>4066.7</v>
      </c>
      <c r="AB374" s="55">
        <f t="shared" si="69"/>
        <v>0</v>
      </c>
      <c r="AC374" s="56" t="str">
        <f t="shared" si="64"/>
        <v>Yes</v>
      </c>
      <c r="AD374" s="56">
        <f t="shared" si="67"/>
        <v>4</v>
      </c>
      <c r="AE374" s="56"/>
      <c r="AF374" s="56">
        <f t="shared" si="65"/>
        <v>4066.7</v>
      </c>
      <c r="AG374" s="57">
        <f t="shared" si="66"/>
        <v>4.1004066699999999</v>
      </c>
      <c r="AH374" s="56" t="str">
        <f t="shared" si="60"/>
        <v>Yes</v>
      </c>
      <c r="AI374" s="56"/>
      <c r="AJ374" s="56"/>
      <c r="AK374" s="56"/>
      <c r="AL374" s="56"/>
      <c r="AM374" s="56"/>
      <c r="AN374" s="56"/>
      <c r="AO374" s="56"/>
      <c r="AP374" s="56"/>
      <c r="AQ374" s="56"/>
      <c r="AR374" s="56"/>
      <c r="AS374" s="87"/>
      <c r="AT374" s="87"/>
    </row>
    <row r="375" spans="1:46" ht="18" hidden="1" customHeight="1">
      <c r="A375" s="48" t="s">
        <v>10</v>
      </c>
      <c r="B375" s="48" t="s">
        <v>26</v>
      </c>
      <c r="C375" s="108" t="s">
        <v>258</v>
      </c>
      <c r="D375" s="48"/>
      <c r="E375" s="48"/>
      <c r="F375" s="48" t="s">
        <v>136</v>
      </c>
      <c r="G375" s="49">
        <v>2027</v>
      </c>
      <c r="H375" s="49"/>
      <c r="I375" s="49">
        <v>2027</v>
      </c>
      <c r="J375" s="48" t="str">
        <f t="shared" si="61"/>
        <v>Single Year</v>
      </c>
      <c r="K375" s="49" t="s">
        <v>237</v>
      </c>
      <c r="L375" s="79"/>
      <c r="M375" s="249" t="s">
        <v>681</v>
      </c>
      <c r="N375" s="74"/>
      <c r="O375" s="74"/>
      <c r="P375" s="74"/>
      <c r="Q375" s="74"/>
      <c r="R375" s="74"/>
      <c r="S375" s="50" t="str">
        <f t="shared" si="62"/>
        <v>$1 Million to $5 Million</v>
      </c>
      <c r="T375" s="212"/>
      <c r="U375" s="80"/>
      <c r="V375" s="80"/>
      <c r="W375" s="101"/>
      <c r="X375" s="262">
        <v>1200</v>
      </c>
      <c r="Y375" s="262"/>
      <c r="Z375" s="53">
        <f t="shared" si="68"/>
        <v>1200</v>
      </c>
      <c r="AA375" s="54">
        <f t="shared" si="63"/>
        <v>1200</v>
      </c>
      <c r="AB375" s="55">
        <f t="shared" si="69"/>
        <v>0</v>
      </c>
      <c r="AC375" s="56" t="str">
        <f t="shared" si="64"/>
        <v>Yes</v>
      </c>
      <c r="AD375" s="56">
        <f t="shared" si="67"/>
        <v>4</v>
      </c>
      <c r="AE375" s="56"/>
      <c r="AF375" s="56">
        <f t="shared" si="65"/>
        <v>1200</v>
      </c>
      <c r="AG375" s="57">
        <f t="shared" si="66"/>
        <v>4.1001200000000004</v>
      </c>
      <c r="AH375" s="56" t="str">
        <f t="shared" si="60"/>
        <v>Yes</v>
      </c>
      <c r="AI375" s="56"/>
      <c r="AJ375" s="56"/>
      <c r="AK375" s="56"/>
      <c r="AL375" s="56"/>
      <c r="AM375" s="56"/>
      <c r="AN375" s="56"/>
      <c r="AO375" s="56"/>
      <c r="AP375" s="56"/>
      <c r="AQ375" s="56"/>
      <c r="AR375" s="56"/>
      <c r="AS375" s="87"/>
      <c r="AT375" s="87"/>
    </row>
    <row r="376" spans="1:46" ht="18" hidden="1" customHeight="1">
      <c r="A376" s="48" t="s">
        <v>10</v>
      </c>
      <c r="B376" s="48" t="s">
        <v>26</v>
      </c>
      <c r="C376" s="108" t="s">
        <v>251</v>
      </c>
      <c r="D376" s="48"/>
      <c r="E376" s="48"/>
      <c r="F376" s="48" t="s">
        <v>145</v>
      </c>
      <c r="G376" s="49">
        <v>2027</v>
      </c>
      <c r="H376" s="49"/>
      <c r="I376" s="49">
        <v>2027</v>
      </c>
      <c r="J376" s="48" t="str">
        <f t="shared" si="61"/>
        <v>Single Year</v>
      </c>
      <c r="K376" s="49" t="s">
        <v>237</v>
      </c>
      <c r="L376" s="63"/>
      <c r="M376" s="190" t="s">
        <v>682</v>
      </c>
      <c r="N376" s="64"/>
      <c r="O376" s="64"/>
      <c r="P376" s="64"/>
      <c r="Q376" s="64"/>
      <c r="R376" s="99"/>
      <c r="S376" s="50" t="str">
        <f t="shared" si="62"/>
        <v>Under $750,000</v>
      </c>
      <c r="T376" s="261"/>
      <c r="U376" s="261"/>
      <c r="V376" s="261"/>
      <c r="W376" s="204"/>
      <c r="X376" s="265">
        <v>350</v>
      </c>
      <c r="Y376" s="265"/>
      <c r="Z376" s="53">
        <f t="shared" si="68"/>
        <v>350</v>
      </c>
      <c r="AA376" s="54">
        <f t="shared" si="63"/>
        <v>350</v>
      </c>
      <c r="AB376" s="55">
        <f t="shared" si="69"/>
        <v>0</v>
      </c>
      <c r="AC376" s="56" t="str">
        <f t="shared" si="64"/>
        <v>No</v>
      </c>
      <c r="AD376" s="56">
        <f t="shared" si="67"/>
        <v>4</v>
      </c>
      <c r="AE376" s="56"/>
      <c r="AF376" s="56">
        <f t="shared" si="65"/>
        <v>350</v>
      </c>
      <c r="AG376" s="57">
        <f t="shared" si="66"/>
        <v>4.1000350000000001</v>
      </c>
      <c r="AH376" s="56" t="str">
        <f t="shared" si="60"/>
        <v>Yes</v>
      </c>
      <c r="AI376" s="56"/>
      <c r="AJ376" s="56"/>
      <c r="AK376" s="56"/>
      <c r="AL376" s="56"/>
      <c r="AM376" s="56"/>
      <c r="AN376" s="56"/>
      <c r="AO376" s="56"/>
      <c r="AP376" s="56"/>
      <c r="AQ376" s="56"/>
      <c r="AR376" s="56"/>
      <c r="AS376" s="87"/>
      <c r="AT376" s="87"/>
    </row>
    <row r="377" spans="1:46" ht="18" hidden="1" customHeight="1">
      <c r="A377" s="95" t="s">
        <v>10</v>
      </c>
      <c r="B377" s="95" t="s">
        <v>26</v>
      </c>
      <c r="C377" s="173" t="s">
        <v>251</v>
      </c>
      <c r="D377" s="48"/>
      <c r="E377" s="95"/>
      <c r="F377" s="95" t="s">
        <v>136</v>
      </c>
      <c r="G377" s="96">
        <v>2027</v>
      </c>
      <c r="H377" s="96"/>
      <c r="I377" s="96">
        <v>2027</v>
      </c>
      <c r="J377" s="48" t="str">
        <f t="shared" si="61"/>
        <v>Single Year</v>
      </c>
      <c r="K377" s="96" t="s">
        <v>237</v>
      </c>
      <c r="L377" s="97"/>
      <c r="M377" s="190" t="s">
        <v>683</v>
      </c>
      <c r="N377" s="55"/>
      <c r="O377" s="55"/>
      <c r="P377" s="55"/>
      <c r="Q377" s="55"/>
      <c r="R377" s="64"/>
      <c r="S377" s="50" t="str">
        <f t="shared" si="62"/>
        <v>$1 Million to $5 Million</v>
      </c>
      <c r="T377" s="263"/>
      <c r="U377" s="263"/>
      <c r="V377" s="263"/>
      <c r="W377" s="204"/>
      <c r="X377" s="264">
        <v>1500</v>
      </c>
      <c r="Y377" s="264"/>
      <c r="Z377" s="53">
        <f t="shared" si="68"/>
        <v>1500</v>
      </c>
      <c r="AA377" s="54">
        <f t="shared" si="63"/>
        <v>1500</v>
      </c>
      <c r="AB377" s="55">
        <f t="shared" si="69"/>
        <v>0</v>
      </c>
      <c r="AC377" s="56" t="str">
        <f t="shared" si="64"/>
        <v>Yes</v>
      </c>
      <c r="AD377" s="56">
        <f t="shared" si="67"/>
        <v>4</v>
      </c>
      <c r="AE377" s="56"/>
      <c r="AF377" s="56">
        <f t="shared" si="65"/>
        <v>1500</v>
      </c>
      <c r="AG377" s="57">
        <f t="shared" si="66"/>
        <v>4.1001500000000002</v>
      </c>
      <c r="AH377" s="56" t="str">
        <f t="shared" si="60"/>
        <v>Yes</v>
      </c>
      <c r="AI377" s="56"/>
      <c r="AJ377" s="56"/>
      <c r="AK377" s="56"/>
      <c r="AL377" s="56"/>
      <c r="AM377" s="56"/>
      <c r="AN377" s="56"/>
      <c r="AO377" s="56"/>
      <c r="AP377" s="56"/>
      <c r="AQ377" s="56"/>
      <c r="AR377" s="56"/>
      <c r="AS377" s="183"/>
      <c r="AT377" s="183"/>
    </row>
    <row r="378" spans="1:46" ht="18" hidden="1" customHeight="1">
      <c r="A378" s="48" t="s">
        <v>10</v>
      </c>
      <c r="B378" s="48" t="s">
        <v>26</v>
      </c>
      <c r="C378" s="108" t="s">
        <v>251</v>
      </c>
      <c r="D378" s="48"/>
      <c r="E378" s="48"/>
      <c r="F378" s="48" t="s">
        <v>136</v>
      </c>
      <c r="G378" s="49">
        <v>2027</v>
      </c>
      <c r="H378" s="49"/>
      <c r="I378" s="49">
        <v>2027</v>
      </c>
      <c r="J378" s="48" t="str">
        <f t="shared" si="61"/>
        <v>Single Year</v>
      </c>
      <c r="K378" s="49" t="s">
        <v>237</v>
      </c>
      <c r="L378" s="63"/>
      <c r="M378" s="190" t="s">
        <v>684</v>
      </c>
      <c r="N378" s="64"/>
      <c r="O378" s="64"/>
      <c r="P378" s="64"/>
      <c r="Q378" s="64"/>
      <c r="R378" s="64"/>
      <c r="S378" s="50" t="str">
        <f t="shared" si="62"/>
        <v>$1 Million to $5 Million</v>
      </c>
      <c r="T378" s="261"/>
      <c r="U378" s="261"/>
      <c r="V378" s="261"/>
      <c r="W378" s="204"/>
      <c r="X378" s="262">
        <v>1000</v>
      </c>
      <c r="Y378" s="262"/>
      <c r="Z378" s="53">
        <f t="shared" si="68"/>
        <v>1000</v>
      </c>
      <c r="AA378" s="54">
        <f t="shared" si="63"/>
        <v>1000</v>
      </c>
      <c r="AB378" s="55">
        <f t="shared" si="69"/>
        <v>0</v>
      </c>
      <c r="AC378" s="56" t="str">
        <f t="shared" si="64"/>
        <v>Yes</v>
      </c>
      <c r="AD378" s="56">
        <f t="shared" si="67"/>
        <v>4</v>
      </c>
      <c r="AE378" s="56"/>
      <c r="AF378" s="56">
        <f t="shared" si="65"/>
        <v>1000</v>
      </c>
      <c r="AG378" s="57">
        <f t="shared" si="66"/>
        <v>4.1001000000000003</v>
      </c>
      <c r="AH378" s="56" t="str">
        <f t="shared" si="60"/>
        <v>Yes</v>
      </c>
      <c r="AI378" s="56"/>
      <c r="AJ378" s="56"/>
      <c r="AK378" s="56"/>
      <c r="AL378" s="56"/>
      <c r="AM378" s="56"/>
      <c r="AN378" s="56"/>
      <c r="AO378" s="56"/>
      <c r="AP378" s="56"/>
      <c r="AQ378" s="56"/>
      <c r="AR378" s="56"/>
      <c r="AS378" s="183"/>
      <c r="AT378" s="183"/>
    </row>
    <row r="379" spans="1:46" ht="18" customHeight="1">
      <c r="A379" s="48" t="s">
        <v>10</v>
      </c>
      <c r="B379" s="48" t="s">
        <v>26</v>
      </c>
      <c r="C379" s="173" t="s">
        <v>251</v>
      </c>
      <c r="D379" s="48"/>
      <c r="E379" s="48"/>
      <c r="F379" s="48" t="s">
        <v>136</v>
      </c>
      <c r="G379" s="49">
        <v>2027</v>
      </c>
      <c r="H379" s="49">
        <v>2027</v>
      </c>
      <c r="I379" s="49"/>
      <c r="J379" s="48" t="str">
        <f t="shared" si="61"/>
        <v>Single Year</v>
      </c>
      <c r="K379" s="49" t="s">
        <v>237</v>
      </c>
      <c r="L379" s="79"/>
      <c r="M379" s="403" t="s">
        <v>685</v>
      </c>
      <c r="N379" s="74"/>
      <c r="O379" s="74"/>
      <c r="P379" s="74"/>
      <c r="Q379" s="74"/>
      <c r="R379" s="64"/>
      <c r="S379" s="50" t="str">
        <f t="shared" si="62"/>
        <v>Under $750,000</v>
      </c>
      <c r="T379" s="212"/>
      <c r="U379" s="80"/>
      <c r="V379" s="80"/>
      <c r="W379" s="101"/>
      <c r="X379" s="407">
        <v>550</v>
      </c>
      <c r="Y379" s="407"/>
      <c r="Z379" s="276">
        <f t="shared" si="68"/>
        <v>550</v>
      </c>
      <c r="AA379" s="332">
        <f t="shared" si="63"/>
        <v>550</v>
      </c>
      <c r="AB379" s="55">
        <f t="shared" si="69"/>
        <v>0</v>
      </c>
      <c r="AC379" s="56" t="str">
        <f t="shared" si="64"/>
        <v>No</v>
      </c>
      <c r="AD379" s="56">
        <f t="shared" si="67"/>
        <v>4</v>
      </c>
      <c r="AE379" s="56"/>
      <c r="AF379" s="56">
        <f t="shared" si="65"/>
        <v>550</v>
      </c>
      <c r="AG379" s="57">
        <f t="shared" si="66"/>
        <v>4.1000550000000002</v>
      </c>
      <c r="AH379" s="56" t="str">
        <f t="shared" si="60"/>
        <v>Yes</v>
      </c>
      <c r="AI379" s="56"/>
      <c r="AJ379" s="56"/>
      <c r="AK379" s="56"/>
      <c r="AL379" s="56"/>
      <c r="AM379" s="56"/>
      <c r="AN379" s="56"/>
      <c r="AO379" s="56"/>
      <c r="AP379" s="56"/>
      <c r="AQ379" s="56"/>
      <c r="AR379" s="56"/>
      <c r="AS379" s="183"/>
      <c r="AT379" s="183"/>
    </row>
    <row r="380" spans="1:46" ht="18" hidden="1" customHeight="1">
      <c r="A380" s="48" t="s">
        <v>10</v>
      </c>
      <c r="B380" s="48" t="s">
        <v>26</v>
      </c>
      <c r="C380" s="173" t="s">
        <v>251</v>
      </c>
      <c r="D380" s="48"/>
      <c r="E380" s="48"/>
      <c r="F380" s="48" t="s">
        <v>136</v>
      </c>
      <c r="G380" s="49">
        <v>2027</v>
      </c>
      <c r="H380" s="49"/>
      <c r="I380" s="49">
        <v>2027</v>
      </c>
      <c r="J380" s="48" t="str">
        <f t="shared" si="61"/>
        <v>Multi Year</v>
      </c>
      <c r="K380" s="49" t="s">
        <v>237</v>
      </c>
      <c r="L380" s="79"/>
      <c r="M380" s="266" t="s">
        <v>686</v>
      </c>
      <c r="N380" s="74"/>
      <c r="O380" s="74"/>
      <c r="P380" s="74"/>
      <c r="Q380" s="74"/>
      <c r="R380" s="64"/>
      <c r="S380" s="50" t="str">
        <f t="shared" si="62"/>
        <v>$1 Million to $5 Million</v>
      </c>
      <c r="T380" s="212"/>
      <c r="U380" s="80"/>
      <c r="V380" s="80"/>
      <c r="W380" s="101"/>
      <c r="X380" s="262">
        <v>200</v>
      </c>
      <c r="Y380" s="262">
        <v>800</v>
      </c>
      <c r="Z380" s="53">
        <f t="shared" si="68"/>
        <v>1000</v>
      </c>
      <c r="AA380" s="54">
        <f t="shared" si="63"/>
        <v>1000</v>
      </c>
      <c r="AB380" s="55">
        <f t="shared" si="69"/>
        <v>800</v>
      </c>
      <c r="AC380" s="56" t="str">
        <f t="shared" si="64"/>
        <v>Yes</v>
      </c>
      <c r="AD380" s="56">
        <f t="shared" si="67"/>
        <v>4</v>
      </c>
      <c r="AE380" s="56"/>
      <c r="AF380" s="56">
        <f t="shared" si="65"/>
        <v>200</v>
      </c>
      <c r="AG380" s="57">
        <f t="shared" si="66"/>
        <v>4.2000999999999999</v>
      </c>
      <c r="AH380" s="56" t="str">
        <f t="shared" si="60"/>
        <v>Yes</v>
      </c>
      <c r="AI380" s="56"/>
      <c r="AJ380" s="56"/>
      <c r="AK380" s="56"/>
      <c r="AL380" s="56"/>
      <c r="AM380" s="56"/>
      <c r="AN380" s="56"/>
      <c r="AO380" s="56"/>
      <c r="AP380" s="56"/>
      <c r="AQ380" s="56"/>
      <c r="AR380" s="56"/>
      <c r="AS380" s="88"/>
      <c r="AT380" s="88"/>
    </row>
    <row r="381" spans="1:46" ht="18" hidden="1" customHeight="1">
      <c r="A381" s="48" t="s">
        <v>10</v>
      </c>
      <c r="B381" s="48" t="s">
        <v>11</v>
      </c>
      <c r="C381" s="173" t="s">
        <v>258</v>
      </c>
      <c r="D381" s="173" t="s">
        <v>261</v>
      </c>
      <c r="E381" s="48"/>
      <c r="F381" s="48" t="s">
        <v>136</v>
      </c>
      <c r="G381" s="49">
        <v>2027</v>
      </c>
      <c r="H381" s="49"/>
      <c r="I381" s="49">
        <v>2027</v>
      </c>
      <c r="J381" s="48" t="str">
        <f t="shared" si="61"/>
        <v>Single Year</v>
      </c>
      <c r="K381" s="49" t="s">
        <v>237</v>
      </c>
      <c r="L381" s="63"/>
      <c r="M381" s="190" t="s">
        <v>687</v>
      </c>
      <c r="N381" s="64"/>
      <c r="O381" s="64"/>
      <c r="P381" s="64"/>
      <c r="Q381" s="64"/>
      <c r="R381" s="64"/>
      <c r="S381" s="50" t="str">
        <f t="shared" si="62"/>
        <v>Under $750,000</v>
      </c>
      <c r="T381" s="261"/>
      <c r="U381" s="261"/>
      <c r="V381" s="261"/>
      <c r="W381" s="204"/>
      <c r="X381" s="52">
        <v>414</v>
      </c>
      <c r="Y381" s="52"/>
      <c r="Z381" s="53">
        <f t="shared" si="68"/>
        <v>414</v>
      </c>
      <c r="AA381" s="54">
        <f t="shared" si="63"/>
        <v>414</v>
      </c>
      <c r="AB381" s="55">
        <f t="shared" si="69"/>
        <v>0</v>
      </c>
      <c r="AC381" s="56" t="str">
        <f t="shared" si="64"/>
        <v>No</v>
      </c>
      <c r="AD381" s="56">
        <f t="shared" si="67"/>
        <v>4</v>
      </c>
      <c r="AE381" s="56"/>
      <c r="AF381" s="56">
        <f t="shared" si="65"/>
        <v>414</v>
      </c>
      <c r="AG381" s="57">
        <f t="shared" si="66"/>
        <v>4.1000414000000003</v>
      </c>
      <c r="AH381" s="56" t="str">
        <f t="shared" si="60"/>
        <v>Yes</v>
      </c>
      <c r="AI381" s="56"/>
      <c r="AJ381" s="56"/>
      <c r="AK381" s="56"/>
      <c r="AL381" s="56"/>
      <c r="AM381" s="56"/>
      <c r="AN381" s="56"/>
      <c r="AO381" s="56"/>
      <c r="AP381" s="56"/>
      <c r="AQ381" s="56"/>
      <c r="AR381" s="56"/>
      <c r="AS381" s="87"/>
      <c r="AT381" s="87"/>
    </row>
    <row r="382" spans="1:46" ht="18" customHeight="1">
      <c r="A382" s="48" t="s">
        <v>10</v>
      </c>
      <c r="B382" s="48" t="s">
        <v>11</v>
      </c>
      <c r="C382" s="173" t="s">
        <v>251</v>
      </c>
      <c r="D382" s="48"/>
      <c r="E382" s="48"/>
      <c r="F382" s="48" t="s">
        <v>136</v>
      </c>
      <c r="G382" s="49">
        <v>2027</v>
      </c>
      <c r="H382" s="49">
        <v>2027</v>
      </c>
      <c r="I382" s="49"/>
      <c r="J382" s="48" t="str">
        <f t="shared" si="61"/>
        <v>Multi Year</v>
      </c>
      <c r="K382" s="49" t="s">
        <v>237</v>
      </c>
      <c r="L382" s="63"/>
      <c r="M382" s="183" t="s">
        <v>688</v>
      </c>
      <c r="N382" s="64"/>
      <c r="O382" s="64"/>
      <c r="P382" s="64"/>
      <c r="Q382" s="64"/>
      <c r="R382" s="74"/>
      <c r="S382" s="50" t="str">
        <f t="shared" si="62"/>
        <v>Under $750,000</v>
      </c>
      <c r="T382" s="292"/>
      <c r="U382" s="292"/>
      <c r="V382" s="292"/>
      <c r="W382" s="204"/>
      <c r="X382" s="275">
        <v>50</v>
      </c>
      <c r="Y382" s="275">
        <v>250</v>
      </c>
      <c r="Z382" s="276">
        <f t="shared" si="68"/>
        <v>300</v>
      </c>
      <c r="AA382" s="332">
        <f t="shared" si="63"/>
        <v>300</v>
      </c>
      <c r="AB382" s="55">
        <f>SUM(X382:Y382)</f>
        <v>300</v>
      </c>
      <c r="AC382" s="56" t="str">
        <f t="shared" si="64"/>
        <v>No</v>
      </c>
      <c r="AD382" s="56">
        <f t="shared" si="67"/>
        <v>4</v>
      </c>
      <c r="AE382" s="56"/>
      <c r="AF382" s="56">
        <f t="shared" si="65"/>
        <v>50</v>
      </c>
      <c r="AG382" s="57">
        <f t="shared" si="66"/>
        <v>4.2000299999999999</v>
      </c>
      <c r="AH382" s="56" t="str">
        <f t="shared" si="60"/>
        <v>Yes</v>
      </c>
      <c r="AI382" s="56"/>
      <c r="AJ382" s="56"/>
      <c r="AK382" s="56"/>
      <c r="AL382" s="56"/>
      <c r="AM382" s="56"/>
      <c r="AN382" s="56"/>
      <c r="AO382" s="56"/>
      <c r="AP382" s="56"/>
      <c r="AQ382" s="56"/>
      <c r="AR382" s="56"/>
      <c r="AS382" s="87"/>
      <c r="AT382" s="87"/>
    </row>
    <row r="383" spans="1:46" ht="18" customHeight="1">
      <c r="A383" s="48" t="s">
        <v>10</v>
      </c>
      <c r="B383" s="48" t="s">
        <v>11</v>
      </c>
      <c r="C383" s="173" t="s">
        <v>251</v>
      </c>
      <c r="D383" s="48"/>
      <c r="E383" s="48"/>
      <c r="F383" s="48" t="s">
        <v>136</v>
      </c>
      <c r="G383" s="49">
        <v>2027</v>
      </c>
      <c r="H383" s="49">
        <v>2027</v>
      </c>
      <c r="I383" s="49"/>
      <c r="J383" s="48" t="str">
        <f t="shared" si="61"/>
        <v>Multi Year</v>
      </c>
      <c r="K383" s="49" t="s">
        <v>237</v>
      </c>
      <c r="L383" s="63"/>
      <c r="M383" s="183" t="s">
        <v>689</v>
      </c>
      <c r="N383" s="64"/>
      <c r="O383" s="64"/>
      <c r="P383" s="64"/>
      <c r="Q383" s="64"/>
      <c r="R383" s="55"/>
      <c r="S383" s="50" t="str">
        <f t="shared" si="62"/>
        <v>Under $750,000</v>
      </c>
      <c r="T383" s="261"/>
      <c r="U383" s="261"/>
      <c r="V383" s="261"/>
      <c r="W383" s="204"/>
      <c r="X383" s="275">
        <v>100</v>
      </c>
      <c r="Y383" s="275">
        <v>100</v>
      </c>
      <c r="Z383" s="276">
        <f t="shared" si="68"/>
        <v>200</v>
      </c>
      <c r="AA383" s="332">
        <f t="shared" si="63"/>
        <v>200</v>
      </c>
      <c r="AB383" s="55">
        <f t="shared" ref="AB383:AB392" si="70">SUM(Y383)</f>
        <v>100</v>
      </c>
      <c r="AC383" s="56" t="str">
        <f t="shared" si="64"/>
        <v>No</v>
      </c>
      <c r="AD383" s="56">
        <f t="shared" si="67"/>
        <v>4</v>
      </c>
      <c r="AE383" s="56"/>
      <c r="AF383" s="56">
        <f t="shared" si="65"/>
        <v>100</v>
      </c>
      <c r="AG383" s="57">
        <f t="shared" si="66"/>
        <v>4.2000200000000003</v>
      </c>
      <c r="AH383" s="56" t="str">
        <f t="shared" si="60"/>
        <v>Yes</v>
      </c>
      <c r="AI383" s="56"/>
      <c r="AJ383" s="56"/>
      <c r="AK383" s="56"/>
      <c r="AL383" s="56"/>
      <c r="AM383" s="56"/>
      <c r="AN383" s="56"/>
      <c r="AO383" s="56"/>
      <c r="AP383" s="56"/>
      <c r="AQ383" s="56"/>
      <c r="AR383" s="56"/>
      <c r="AS383" s="87"/>
      <c r="AT383" s="87"/>
    </row>
    <row r="384" spans="1:46" ht="18" hidden="1" customHeight="1">
      <c r="A384" s="95" t="s">
        <v>10</v>
      </c>
      <c r="B384" s="95" t="s">
        <v>33</v>
      </c>
      <c r="C384" s="173" t="s">
        <v>258</v>
      </c>
      <c r="D384" s="108" t="s">
        <v>261</v>
      </c>
      <c r="E384" s="221"/>
      <c r="F384" s="95" t="s">
        <v>145</v>
      </c>
      <c r="G384" s="97">
        <v>2027</v>
      </c>
      <c r="H384" s="97"/>
      <c r="I384" s="97">
        <v>2027</v>
      </c>
      <c r="J384" s="48" t="str">
        <f t="shared" si="61"/>
        <v>Single Year</v>
      </c>
      <c r="K384" s="96" t="s">
        <v>237</v>
      </c>
      <c r="L384" s="97"/>
      <c r="M384" s="190" t="s">
        <v>690</v>
      </c>
      <c r="N384" s="55"/>
      <c r="O384" s="55"/>
      <c r="P384" s="55"/>
      <c r="Q384" s="55"/>
      <c r="R384" s="64"/>
      <c r="S384" s="50" t="str">
        <f t="shared" si="62"/>
        <v>Under $750,000</v>
      </c>
      <c r="T384" s="267"/>
      <c r="U384" s="267"/>
      <c r="V384" s="267"/>
      <c r="W384" s="204"/>
      <c r="X384" s="54">
        <v>50</v>
      </c>
      <c r="Y384" s="54"/>
      <c r="Z384" s="53">
        <f t="shared" si="68"/>
        <v>50</v>
      </c>
      <c r="AA384" s="54">
        <f t="shared" si="63"/>
        <v>50</v>
      </c>
      <c r="AB384" s="55">
        <f t="shared" si="70"/>
        <v>0</v>
      </c>
      <c r="AC384" s="56" t="str">
        <f t="shared" si="64"/>
        <v>No</v>
      </c>
      <c r="AD384" s="56">
        <f t="shared" si="67"/>
        <v>4</v>
      </c>
      <c r="AE384" s="56"/>
      <c r="AF384" s="56">
        <f t="shared" si="65"/>
        <v>50</v>
      </c>
      <c r="AG384" s="57">
        <f t="shared" si="66"/>
        <v>4.1000050000000003</v>
      </c>
      <c r="AH384" s="56" t="str">
        <f t="shared" si="60"/>
        <v>Yes</v>
      </c>
      <c r="AI384" s="56"/>
      <c r="AJ384" s="56"/>
      <c r="AK384" s="56"/>
      <c r="AL384" s="56"/>
      <c r="AM384" s="56"/>
      <c r="AN384" s="56"/>
      <c r="AO384" s="56"/>
      <c r="AP384" s="56"/>
      <c r="AQ384" s="56"/>
      <c r="AR384" s="56"/>
      <c r="AS384" s="87"/>
      <c r="AT384" s="87"/>
    </row>
    <row r="385" spans="1:46" ht="18" hidden="1" customHeight="1">
      <c r="A385" s="48" t="s">
        <v>10</v>
      </c>
      <c r="B385" s="48" t="s">
        <v>33</v>
      </c>
      <c r="C385" s="173" t="s">
        <v>258</v>
      </c>
      <c r="D385" s="173" t="s">
        <v>261</v>
      </c>
      <c r="E385" s="69"/>
      <c r="F385" s="48" t="s">
        <v>145</v>
      </c>
      <c r="G385" s="63">
        <v>2027</v>
      </c>
      <c r="H385" s="63"/>
      <c r="I385" s="63">
        <v>2027</v>
      </c>
      <c r="J385" s="48" t="str">
        <f t="shared" si="61"/>
        <v>Single Year</v>
      </c>
      <c r="K385" s="49" t="s">
        <v>237</v>
      </c>
      <c r="L385" s="63"/>
      <c r="M385" s="190" t="s">
        <v>691</v>
      </c>
      <c r="N385" s="64"/>
      <c r="O385" s="64"/>
      <c r="P385" s="64"/>
      <c r="Q385" s="64"/>
      <c r="R385" s="64"/>
      <c r="S385" s="50" t="str">
        <f t="shared" si="62"/>
        <v>Under $750,000</v>
      </c>
      <c r="T385" s="225"/>
      <c r="U385" s="225"/>
      <c r="V385" s="225"/>
      <c r="W385" s="204"/>
      <c r="X385" s="52">
        <v>20</v>
      </c>
      <c r="Y385" s="52"/>
      <c r="Z385" s="53">
        <f t="shared" si="68"/>
        <v>20</v>
      </c>
      <c r="AA385" s="54">
        <f t="shared" si="63"/>
        <v>20</v>
      </c>
      <c r="AB385" s="55">
        <f t="shared" si="70"/>
        <v>0</v>
      </c>
      <c r="AC385" s="56" t="str">
        <f t="shared" si="64"/>
        <v>No</v>
      </c>
      <c r="AD385" s="56">
        <f t="shared" si="67"/>
        <v>4</v>
      </c>
      <c r="AE385" s="56"/>
      <c r="AF385" s="56">
        <f t="shared" si="65"/>
        <v>20</v>
      </c>
      <c r="AG385" s="57">
        <f t="shared" si="66"/>
        <v>4.1000019999999999</v>
      </c>
      <c r="AH385" s="56" t="str">
        <f t="shared" si="60"/>
        <v>Yes</v>
      </c>
      <c r="AI385" s="56"/>
      <c r="AJ385" s="56"/>
      <c r="AK385" s="56"/>
      <c r="AL385" s="56"/>
      <c r="AM385" s="56"/>
      <c r="AN385" s="56"/>
      <c r="AO385" s="56"/>
      <c r="AP385" s="56"/>
      <c r="AQ385" s="56"/>
      <c r="AR385" s="56"/>
      <c r="AS385" s="87"/>
      <c r="AT385" s="87"/>
    </row>
    <row r="386" spans="1:46" ht="18" hidden="1" customHeight="1">
      <c r="A386" s="48" t="s">
        <v>10</v>
      </c>
      <c r="B386" s="48" t="s">
        <v>33</v>
      </c>
      <c r="C386" s="173" t="s">
        <v>251</v>
      </c>
      <c r="D386" s="48"/>
      <c r="E386" s="48"/>
      <c r="F386" s="48" t="s">
        <v>136</v>
      </c>
      <c r="G386" s="49">
        <v>2027</v>
      </c>
      <c r="H386" s="49"/>
      <c r="I386" s="49">
        <v>2027</v>
      </c>
      <c r="J386" s="48" t="str">
        <f t="shared" si="61"/>
        <v>Single Year</v>
      </c>
      <c r="K386" s="49" t="s">
        <v>237</v>
      </c>
      <c r="L386" s="79"/>
      <c r="M386" s="190" t="s">
        <v>692</v>
      </c>
      <c r="N386" s="74"/>
      <c r="O386" s="74"/>
      <c r="P386" s="74"/>
      <c r="Q386" s="74"/>
      <c r="R386" s="64"/>
      <c r="S386" s="50" t="str">
        <f t="shared" si="62"/>
        <v>Under $750,000</v>
      </c>
      <c r="T386" s="239"/>
      <c r="U386" s="80"/>
      <c r="V386" s="80"/>
      <c r="W386" s="101"/>
      <c r="X386" s="81">
        <v>100</v>
      </c>
      <c r="Y386" s="81"/>
      <c r="Z386" s="53">
        <f t="shared" si="68"/>
        <v>100</v>
      </c>
      <c r="AA386" s="54">
        <f t="shared" si="63"/>
        <v>100</v>
      </c>
      <c r="AB386" s="55">
        <f t="shared" si="70"/>
        <v>0</v>
      </c>
      <c r="AC386" s="56" t="str">
        <f t="shared" si="64"/>
        <v>No</v>
      </c>
      <c r="AD386" s="56">
        <f t="shared" si="67"/>
        <v>4</v>
      </c>
      <c r="AE386" s="56"/>
      <c r="AF386" s="56">
        <f t="shared" si="65"/>
        <v>100</v>
      </c>
      <c r="AG386" s="57">
        <f t="shared" si="66"/>
        <v>4.1000100000000002</v>
      </c>
      <c r="AH386" s="56" t="str">
        <f t="shared" si="60"/>
        <v>Yes</v>
      </c>
      <c r="AI386" s="56"/>
      <c r="AJ386" s="56"/>
      <c r="AK386" s="56"/>
      <c r="AL386" s="56"/>
      <c r="AM386" s="56"/>
      <c r="AN386" s="56"/>
      <c r="AO386" s="56"/>
      <c r="AP386" s="56"/>
      <c r="AQ386" s="56"/>
      <c r="AR386" s="56"/>
      <c r="AS386" s="87"/>
      <c r="AT386" s="87"/>
    </row>
    <row r="387" spans="1:46" ht="18" hidden="1" customHeight="1">
      <c r="A387" s="48" t="s">
        <v>66</v>
      </c>
      <c r="B387" s="48" t="s">
        <v>79</v>
      </c>
      <c r="C387" s="108" t="s">
        <v>258</v>
      </c>
      <c r="D387" s="173" t="s">
        <v>261</v>
      </c>
      <c r="E387" s="69"/>
      <c r="F387" s="48" t="s">
        <v>136</v>
      </c>
      <c r="G387" s="63">
        <v>2027</v>
      </c>
      <c r="H387" s="63"/>
      <c r="I387" s="63">
        <v>2027</v>
      </c>
      <c r="J387" s="48" t="str">
        <f t="shared" si="61"/>
        <v>Single Year</v>
      </c>
      <c r="K387" s="49" t="s">
        <v>237</v>
      </c>
      <c r="L387" s="63"/>
      <c r="M387" s="190" t="s">
        <v>693</v>
      </c>
      <c r="N387" s="64"/>
      <c r="O387" s="64"/>
      <c r="P387" s="64"/>
      <c r="Q387" s="64"/>
      <c r="R387" s="64"/>
      <c r="S387" s="50" t="str">
        <f t="shared" si="62"/>
        <v>$1 Million to $5 Million</v>
      </c>
      <c r="T387" s="225"/>
      <c r="U387" s="225"/>
      <c r="V387" s="225"/>
      <c r="W387" s="204"/>
      <c r="X387" s="52">
        <v>1579.2</v>
      </c>
      <c r="Y387" s="52"/>
      <c r="Z387" s="53">
        <f t="shared" si="68"/>
        <v>1579.2</v>
      </c>
      <c r="AA387" s="54">
        <f t="shared" si="63"/>
        <v>1579.2</v>
      </c>
      <c r="AB387" s="55">
        <f t="shared" si="70"/>
        <v>0</v>
      </c>
      <c r="AC387" s="56" t="str">
        <f t="shared" si="64"/>
        <v>Yes</v>
      </c>
      <c r="AD387" s="56">
        <f t="shared" si="67"/>
        <v>4</v>
      </c>
      <c r="AE387" s="56"/>
      <c r="AF387" s="56">
        <f t="shared" si="65"/>
        <v>1579.2</v>
      </c>
      <c r="AG387" s="57">
        <f t="shared" si="66"/>
        <v>4.10015792</v>
      </c>
      <c r="AH387" s="56" t="str">
        <f t="shared" si="60"/>
        <v>Yes</v>
      </c>
      <c r="AI387" s="56"/>
      <c r="AJ387" s="56"/>
      <c r="AK387" s="56"/>
      <c r="AL387" s="56"/>
      <c r="AM387" s="56"/>
      <c r="AN387" s="56"/>
      <c r="AO387" s="56"/>
      <c r="AP387" s="56"/>
      <c r="AQ387" s="56"/>
      <c r="AR387" s="56"/>
      <c r="AS387" s="87"/>
      <c r="AT387" s="87"/>
    </row>
    <row r="388" spans="1:46" ht="18" customHeight="1">
      <c r="A388" s="48" t="s">
        <v>66</v>
      </c>
      <c r="B388" s="48" t="s">
        <v>79</v>
      </c>
      <c r="C388" s="108" t="s">
        <v>258</v>
      </c>
      <c r="D388" s="173" t="s">
        <v>261</v>
      </c>
      <c r="E388" s="69"/>
      <c r="F388" s="48" t="s">
        <v>136</v>
      </c>
      <c r="G388" s="63">
        <v>2027</v>
      </c>
      <c r="H388" s="63">
        <v>2027</v>
      </c>
      <c r="I388" s="63"/>
      <c r="J388" s="48" t="str">
        <f t="shared" si="61"/>
        <v>Multi Year</v>
      </c>
      <c r="K388" s="49" t="s">
        <v>237</v>
      </c>
      <c r="L388" s="63"/>
      <c r="M388" s="183" t="s">
        <v>694</v>
      </c>
      <c r="N388" s="64"/>
      <c r="O388" s="64"/>
      <c r="P388" s="64"/>
      <c r="Q388" s="64"/>
      <c r="R388" s="64"/>
      <c r="S388" s="50" t="str">
        <f t="shared" si="62"/>
        <v>Under $750,000</v>
      </c>
      <c r="T388" s="225"/>
      <c r="U388" s="225"/>
      <c r="V388" s="225"/>
      <c r="W388" s="204"/>
      <c r="X388" s="275">
        <v>360</v>
      </c>
      <c r="Y388" s="275">
        <v>240</v>
      </c>
      <c r="Z388" s="276">
        <f t="shared" si="68"/>
        <v>600</v>
      </c>
      <c r="AA388" s="332">
        <f t="shared" si="63"/>
        <v>600</v>
      </c>
      <c r="AB388" s="55">
        <f t="shared" si="70"/>
        <v>240</v>
      </c>
      <c r="AC388" s="56" t="str">
        <f t="shared" si="64"/>
        <v>No</v>
      </c>
      <c r="AD388" s="56">
        <f t="shared" si="67"/>
        <v>4</v>
      </c>
      <c r="AE388" s="56"/>
      <c r="AF388" s="56">
        <f t="shared" si="65"/>
        <v>360</v>
      </c>
      <c r="AG388" s="57">
        <f t="shared" si="66"/>
        <v>4.2000599999999997</v>
      </c>
      <c r="AH388" s="56" t="str">
        <f t="shared" si="60"/>
        <v>Yes</v>
      </c>
      <c r="AI388" s="56"/>
      <c r="AJ388" s="56"/>
      <c r="AK388" s="56"/>
      <c r="AL388" s="56"/>
      <c r="AM388" s="56"/>
      <c r="AN388" s="56"/>
      <c r="AO388" s="56"/>
      <c r="AP388" s="56"/>
      <c r="AQ388" s="56"/>
      <c r="AR388" s="56"/>
      <c r="AS388" s="87"/>
      <c r="AT388" s="87"/>
    </row>
    <row r="389" spans="1:46" ht="18" customHeight="1">
      <c r="A389" s="48" t="s">
        <v>66</v>
      </c>
      <c r="B389" s="48" t="s">
        <v>79</v>
      </c>
      <c r="C389" s="108" t="s">
        <v>258</v>
      </c>
      <c r="D389" s="173" t="s">
        <v>261</v>
      </c>
      <c r="E389" s="69"/>
      <c r="F389" s="48" t="s">
        <v>136</v>
      </c>
      <c r="G389" s="63">
        <v>2027</v>
      </c>
      <c r="H389" s="63">
        <v>2027</v>
      </c>
      <c r="I389" s="63"/>
      <c r="J389" s="48" t="str">
        <f t="shared" si="61"/>
        <v>Multi Year</v>
      </c>
      <c r="K389" s="49" t="s">
        <v>237</v>
      </c>
      <c r="L389" s="63"/>
      <c r="M389" s="183" t="s">
        <v>695</v>
      </c>
      <c r="N389" s="64"/>
      <c r="O389" s="64"/>
      <c r="P389" s="64"/>
      <c r="Q389" s="64"/>
      <c r="R389" s="195"/>
      <c r="S389" s="50" t="str">
        <f t="shared" si="62"/>
        <v>$1 Million to $5 Million</v>
      </c>
      <c r="T389" s="225"/>
      <c r="U389" s="225"/>
      <c r="V389" s="225"/>
      <c r="W389" s="204"/>
      <c r="X389" s="275">
        <v>900</v>
      </c>
      <c r="Y389" s="275">
        <v>1400</v>
      </c>
      <c r="Z389" s="276">
        <f t="shared" si="68"/>
        <v>2300</v>
      </c>
      <c r="AA389" s="332">
        <f t="shared" si="63"/>
        <v>2300</v>
      </c>
      <c r="AB389" s="55">
        <f t="shared" si="70"/>
        <v>1400</v>
      </c>
      <c r="AC389" s="56" t="str">
        <f t="shared" si="64"/>
        <v>Yes</v>
      </c>
      <c r="AD389" s="56">
        <f t="shared" si="67"/>
        <v>4</v>
      </c>
      <c r="AE389" s="56"/>
      <c r="AF389" s="56">
        <f t="shared" si="65"/>
        <v>900</v>
      </c>
      <c r="AG389" s="57">
        <f t="shared" si="66"/>
        <v>4.2002300000000004</v>
      </c>
      <c r="AH389" s="56" t="str">
        <f t="shared" ref="AH389:AH452" si="71">IF(SUM(U389:Y389)&lt;&gt;0,"Yes","No")</f>
        <v>Yes</v>
      </c>
      <c r="AI389" s="56"/>
      <c r="AJ389" s="56"/>
      <c r="AK389" s="56"/>
      <c r="AL389" s="56"/>
      <c r="AM389" s="56"/>
      <c r="AN389" s="56"/>
      <c r="AO389" s="56"/>
      <c r="AP389" s="56"/>
      <c r="AQ389" s="56"/>
      <c r="AR389" s="56"/>
      <c r="AS389" s="87"/>
      <c r="AT389" s="87"/>
    </row>
    <row r="390" spans="1:46" ht="18" customHeight="1">
      <c r="A390" s="48" t="s">
        <v>66</v>
      </c>
      <c r="B390" s="48" t="s">
        <v>79</v>
      </c>
      <c r="C390" s="173" t="s">
        <v>258</v>
      </c>
      <c r="D390" s="173" t="s">
        <v>261</v>
      </c>
      <c r="E390" s="69"/>
      <c r="F390" s="48" t="s">
        <v>136</v>
      </c>
      <c r="G390" s="63">
        <v>2027</v>
      </c>
      <c r="H390" s="63">
        <v>2027</v>
      </c>
      <c r="I390" s="63"/>
      <c r="J390" s="48" t="str">
        <f t="shared" ref="J390:J453" si="72">IF(COUNT(T390:Y390)&gt;1,"Multi Year","Single Year")</f>
        <v>Multi Year</v>
      </c>
      <c r="K390" s="49" t="s">
        <v>237</v>
      </c>
      <c r="L390" s="63"/>
      <c r="M390" s="183" t="s">
        <v>696</v>
      </c>
      <c r="N390" s="64"/>
      <c r="O390" s="64"/>
      <c r="P390" s="64"/>
      <c r="Q390" s="64"/>
      <c r="R390" s="64"/>
      <c r="S390" s="50" t="str">
        <f t="shared" ref="S390:S453" si="73">IF(AA390&lt;750,"Under $750,000",(IF(AND(AA390&gt;=750,AA390&lt;1000),"$750,000 to $1 Million",(IF(AND(AA390&gt;=1000,AA390&lt;5000),"$1 Million to $5 Million",IF(AA390&gt;=5000,"Over $5 Million"))))))</f>
        <v>$750,000 to $1 Million</v>
      </c>
      <c r="T390" s="225"/>
      <c r="U390" s="225"/>
      <c r="V390" s="225"/>
      <c r="W390" s="204"/>
      <c r="X390" s="275">
        <v>311.5</v>
      </c>
      <c r="Y390" s="275">
        <v>578.5</v>
      </c>
      <c r="Z390" s="276">
        <f t="shared" si="68"/>
        <v>890</v>
      </c>
      <c r="AA390" s="332">
        <f t="shared" ref="AA390:AA453" si="74">SUM(T390:Y390)</f>
        <v>890</v>
      </c>
      <c r="AB390" s="55">
        <f t="shared" si="70"/>
        <v>578.5</v>
      </c>
      <c r="AC390" s="56" t="str">
        <f t="shared" ref="AC390:AC453" si="75">IF(AA390&lt;750,"No","Yes")</f>
        <v>Yes</v>
      </c>
      <c r="AD390" s="56">
        <f t="shared" si="67"/>
        <v>4</v>
      </c>
      <c r="AE390" s="56"/>
      <c r="AF390" s="56">
        <f t="shared" ref="AF390:AF453" si="76">IF(T390&lt;&gt;"",T390,IF(U390&lt;&gt;"",U390,IF(V390&lt;&gt;"",V390,IF(W390&lt;&gt;"",W390,IF(X390&lt;&gt;"",X390,IF(Y390&lt;&gt;"",Y390,0))))))</f>
        <v>311.5</v>
      </c>
      <c r="AG390" s="57">
        <f t="shared" ref="AG390:AG453" si="77">VALUE(TEXT(AD390,"#")&amp;"."&amp;TEXT(COUNT(T390:Y390),"#")&amp;TEXT(AA390*10,"0000000"))</f>
        <v>4.2000890000000002</v>
      </c>
      <c r="AH390" s="56" t="str">
        <f t="shared" si="71"/>
        <v>Yes</v>
      </c>
      <c r="AI390" s="56"/>
      <c r="AJ390" s="56"/>
      <c r="AK390" s="56"/>
      <c r="AL390" s="56"/>
      <c r="AM390" s="56"/>
      <c r="AN390" s="56"/>
      <c r="AO390" s="56"/>
      <c r="AP390" s="56"/>
      <c r="AQ390" s="56"/>
      <c r="AR390" s="56"/>
      <c r="AS390" s="87"/>
      <c r="AT390" s="87"/>
    </row>
    <row r="391" spans="1:46" ht="18" customHeight="1">
      <c r="A391" s="48" t="s">
        <v>66</v>
      </c>
      <c r="B391" s="48" t="s">
        <v>79</v>
      </c>
      <c r="C391" s="108" t="s">
        <v>258</v>
      </c>
      <c r="D391" s="173" t="s">
        <v>261</v>
      </c>
      <c r="E391" s="69"/>
      <c r="F391" s="48" t="s">
        <v>136</v>
      </c>
      <c r="G391" s="63">
        <v>2027</v>
      </c>
      <c r="H391" s="63">
        <v>2027</v>
      </c>
      <c r="I391" s="63"/>
      <c r="J391" s="48" t="str">
        <f t="shared" si="72"/>
        <v>Multi Year</v>
      </c>
      <c r="K391" s="49" t="s">
        <v>237</v>
      </c>
      <c r="L391" s="63"/>
      <c r="M391" s="183" t="s">
        <v>697</v>
      </c>
      <c r="N391" s="64"/>
      <c r="O391" s="64"/>
      <c r="P391" s="64"/>
      <c r="Q391" s="64"/>
      <c r="R391" s="64"/>
      <c r="S391" s="50" t="str">
        <f t="shared" si="73"/>
        <v>$750,000 to $1 Million</v>
      </c>
      <c r="T391" s="225"/>
      <c r="U391" s="225"/>
      <c r="V391" s="225"/>
      <c r="W391" s="204"/>
      <c r="X391" s="275">
        <v>71</v>
      </c>
      <c r="Y391" s="275">
        <v>816</v>
      </c>
      <c r="Z391" s="276">
        <f t="shared" si="68"/>
        <v>887</v>
      </c>
      <c r="AA391" s="332">
        <f t="shared" si="74"/>
        <v>887</v>
      </c>
      <c r="AB391" s="55">
        <f t="shared" si="70"/>
        <v>816</v>
      </c>
      <c r="AC391" s="56" t="str">
        <f t="shared" si="75"/>
        <v>Yes</v>
      </c>
      <c r="AD391" s="56">
        <f t="shared" si="67"/>
        <v>4</v>
      </c>
      <c r="AE391" s="56"/>
      <c r="AF391" s="56">
        <f t="shared" si="76"/>
        <v>71</v>
      </c>
      <c r="AG391" s="57">
        <f t="shared" si="77"/>
        <v>4.2000887000000002</v>
      </c>
      <c r="AH391" s="56" t="str">
        <f t="shared" si="71"/>
        <v>Yes</v>
      </c>
      <c r="AI391" s="56"/>
      <c r="AJ391" s="56"/>
      <c r="AK391" s="56"/>
      <c r="AL391" s="56"/>
      <c r="AM391" s="56"/>
      <c r="AN391" s="56"/>
      <c r="AO391" s="56"/>
      <c r="AP391" s="56"/>
      <c r="AQ391" s="56"/>
      <c r="AR391" s="56"/>
      <c r="AS391" s="87"/>
      <c r="AT391" s="87"/>
    </row>
    <row r="392" spans="1:46" ht="18" hidden="1" customHeight="1">
      <c r="A392" s="48" t="s">
        <v>66</v>
      </c>
      <c r="B392" s="48" t="s">
        <v>79</v>
      </c>
      <c r="C392" s="173" t="s">
        <v>258</v>
      </c>
      <c r="D392" s="69" t="s">
        <v>261</v>
      </c>
      <c r="E392" s="69"/>
      <c r="F392" s="48" t="s">
        <v>136</v>
      </c>
      <c r="G392" s="63">
        <v>2027</v>
      </c>
      <c r="H392" s="63"/>
      <c r="I392" s="63">
        <v>2027</v>
      </c>
      <c r="J392" s="48" t="str">
        <f t="shared" si="72"/>
        <v>Multi Year</v>
      </c>
      <c r="K392" s="49" t="s">
        <v>237</v>
      </c>
      <c r="L392" s="63"/>
      <c r="M392" s="190" t="s">
        <v>698</v>
      </c>
      <c r="N392" s="64"/>
      <c r="O392" s="64"/>
      <c r="P392" s="64"/>
      <c r="Q392" s="64"/>
      <c r="R392" s="64"/>
      <c r="S392" s="50" t="str">
        <f t="shared" si="73"/>
        <v>Under $750,000</v>
      </c>
      <c r="T392" s="225"/>
      <c r="U392" s="225"/>
      <c r="V392" s="225"/>
      <c r="W392" s="204"/>
      <c r="X392" s="52">
        <v>90</v>
      </c>
      <c r="Y392" s="52">
        <v>60</v>
      </c>
      <c r="Z392" s="53">
        <f t="shared" si="68"/>
        <v>150</v>
      </c>
      <c r="AA392" s="54">
        <f t="shared" si="74"/>
        <v>150</v>
      </c>
      <c r="AB392" s="55">
        <f t="shared" si="70"/>
        <v>60</v>
      </c>
      <c r="AC392" s="56" t="str">
        <f t="shared" si="75"/>
        <v>No</v>
      </c>
      <c r="AD392" s="56">
        <f t="shared" si="67"/>
        <v>4</v>
      </c>
      <c r="AE392" s="56"/>
      <c r="AF392" s="56">
        <f t="shared" si="76"/>
        <v>90</v>
      </c>
      <c r="AG392" s="57">
        <f t="shared" si="77"/>
        <v>4.2000149999999996</v>
      </c>
      <c r="AH392" s="56" t="str">
        <f t="shared" si="71"/>
        <v>Yes</v>
      </c>
      <c r="AI392" s="56"/>
      <c r="AJ392" s="56"/>
      <c r="AK392" s="56"/>
      <c r="AL392" s="56"/>
      <c r="AM392" s="56"/>
      <c r="AN392" s="56"/>
      <c r="AO392" s="56"/>
      <c r="AP392" s="56"/>
      <c r="AQ392" s="56"/>
      <c r="AR392" s="56"/>
      <c r="AS392" s="75"/>
      <c r="AT392" s="75"/>
    </row>
    <row r="393" spans="1:46" ht="18" customHeight="1">
      <c r="A393" s="173" t="s">
        <v>66</v>
      </c>
      <c r="B393" s="173" t="s">
        <v>79</v>
      </c>
      <c r="C393" s="173" t="s">
        <v>251</v>
      </c>
      <c r="D393" s="173"/>
      <c r="E393" s="173"/>
      <c r="F393" s="173" t="s">
        <v>151</v>
      </c>
      <c r="G393" s="189">
        <v>2027</v>
      </c>
      <c r="H393" s="189">
        <v>2027</v>
      </c>
      <c r="I393" s="189"/>
      <c r="J393" s="48" t="str">
        <f t="shared" si="72"/>
        <v>Multi Year</v>
      </c>
      <c r="K393" s="189" t="s">
        <v>237</v>
      </c>
      <c r="L393" s="200"/>
      <c r="M393" s="183" t="s">
        <v>699</v>
      </c>
      <c r="N393" s="195"/>
      <c r="O393" s="195"/>
      <c r="P393" s="195"/>
      <c r="Q393" s="195"/>
      <c r="R393" s="64"/>
      <c r="S393" s="50" t="str">
        <f t="shared" si="73"/>
        <v>Under $750,000</v>
      </c>
      <c r="T393" s="234"/>
      <c r="U393" s="215"/>
      <c r="V393" s="215"/>
      <c r="W393" s="204"/>
      <c r="X393" s="288">
        <v>60</v>
      </c>
      <c r="Y393" s="288">
        <v>400</v>
      </c>
      <c r="Z393" s="276">
        <f t="shared" si="68"/>
        <v>460</v>
      </c>
      <c r="AA393" s="332">
        <f t="shared" si="74"/>
        <v>460</v>
      </c>
      <c r="AB393" s="55">
        <f>SUM(W393:Y393)</f>
        <v>460</v>
      </c>
      <c r="AC393" s="56" t="str">
        <f t="shared" si="75"/>
        <v>No</v>
      </c>
      <c r="AD393" s="56">
        <f t="shared" si="67"/>
        <v>4</v>
      </c>
      <c r="AE393" s="56"/>
      <c r="AF393" s="56">
        <f t="shared" si="76"/>
        <v>60</v>
      </c>
      <c r="AG393" s="57">
        <f t="shared" si="77"/>
        <v>4.2000460000000004</v>
      </c>
      <c r="AH393" s="56" t="str">
        <f t="shared" si="71"/>
        <v>Yes</v>
      </c>
      <c r="AI393" s="56"/>
      <c r="AJ393" s="56"/>
      <c r="AK393" s="56"/>
      <c r="AL393" s="56"/>
      <c r="AM393" s="56"/>
      <c r="AN393" s="56"/>
      <c r="AO393" s="56"/>
      <c r="AP393" s="56"/>
      <c r="AQ393" s="56"/>
      <c r="AR393" s="56"/>
      <c r="AS393" s="87"/>
      <c r="AT393" s="87"/>
    </row>
    <row r="394" spans="1:46" ht="18" customHeight="1">
      <c r="A394" s="48" t="s">
        <v>66</v>
      </c>
      <c r="B394" s="48" t="s">
        <v>79</v>
      </c>
      <c r="C394" s="173" t="s">
        <v>251</v>
      </c>
      <c r="D394" s="48"/>
      <c r="E394" s="48"/>
      <c r="F394" s="48" t="s">
        <v>145</v>
      </c>
      <c r="G394" s="49">
        <v>2027</v>
      </c>
      <c r="H394" s="49">
        <v>2027</v>
      </c>
      <c r="I394" s="49"/>
      <c r="J394" s="48" t="str">
        <f t="shared" si="72"/>
        <v>Multi Year</v>
      </c>
      <c r="K394" s="49" t="s">
        <v>237</v>
      </c>
      <c r="L394" s="63"/>
      <c r="M394" s="183" t="s">
        <v>700</v>
      </c>
      <c r="N394" s="64"/>
      <c r="O394" s="64"/>
      <c r="P394" s="64"/>
      <c r="Q394" s="64"/>
      <c r="R394" s="64"/>
      <c r="S394" s="50" t="str">
        <f t="shared" si="73"/>
        <v>Under $750,000</v>
      </c>
      <c r="T394" s="336"/>
      <c r="U394" s="335"/>
      <c r="V394" s="65"/>
      <c r="W394" s="204"/>
      <c r="X394" s="275">
        <v>85.5</v>
      </c>
      <c r="Y394" s="275">
        <v>219.2</v>
      </c>
      <c r="Z394" s="276">
        <f t="shared" si="68"/>
        <v>304.7</v>
      </c>
      <c r="AA394" s="332">
        <f t="shared" si="74"/>
        <v>304.7</v>
      </c>
      <c r="AB394" s="55">
        <f t="shared" ref="AB394:AB399" si="78">SUM(Y394)</f>
        <v>219.2</v>
      </c>
      <c r="AC394" s="56" t="str">
        <f t="shared" si="75"/>
        <v>No</v>
      </c>
      <c r="AD394" s="56">
        <f t="shared" si="67"/>
        <v>4</v>
      </c>
      <c r="AE394" s="56"/>
      <c r="AF394" s="56">
        <f t="shared" si="76"/>
        <v>85.5</v>
      </c>
      <c r="AG394" s="57">
        <f t="shared" si="77"/>
        <v>4.2000304699999997</v>
      </c>
      <c r="AH394" s="56" t="str">
        <f t="shared" si="71"/>
        <v>Yes</v>
      </c>
      <c r="AI394" s="56"/>
      <c r="AJ394" s="56"/>
      <c r="AK394" s="56"/>
      <c r="AL394" s="56"/>
      <c r="AM394" s="56"/>
      <c r="AN394" s="56"/>
      <c r="AO394" s="56"/>
      <c r="AP394" s="56"/>
      <c r="AQ394" s="56"/>
      <c r="AR394" s="56"/>
      <c r="AS394" s="88"/>
      <c r="AT394" s="88"/>
    </row>
    <row r="395" spans="1:46" ht="18" customHeight="1">
      <c r="A395" s="48" t="s">
        <v>66</v>
      </c>
      <c r="B395" s="48" t="s">
        <v>79</v>
      </c>
      <c r="C395" s="108" t="s">
        <v>251</v>
      </c>
      <c r="D395" s="48"/>
      <c r="E395" s="69"/>
      <c r="F395" s="48" t="s">
        <v>136</v>
      </c>
      <c r="G395" s="63">
        <v>2027</v>
      </c>
      <c r="H395" s="63">
        <v>2027</v>
      </c>
      <c r="I395" s="63"/>
      <c r="J395" s="48" t="str">
        <f t="shared" si="72"/>
        <v>Multi Year</v>
      </c>
      <c r="K395" s="49" t="s">
        <v>237</v>
      </c>
      <c r="L395" s="63"/>
      <c r="M395" s="183" t="s">
        <v>701</v>
      </c>
      <c r="N395" s="64"/>
      <c r="O395" s="64"/>
      <c r="P395" s="64"/>
      <c r="Q395" s="64"/>
      <c r="R395" s="64"/>
      <c r="S395" s="50" t="str">
        <f t="shared" si="73"/>
        <v>Under $750,000</v>
      </c>
      <c r="T395" s="225"/>
      <c r="U395" s="225"/>
      <c r="V395" s="225"/>
      <c r="W395" s="204"/>
      <c r="X395" s="275">
        <v>60</v>
      </c>
      <c r="Y395" s="275">
        <v>90</v>
      </c>
      <c r="Z395" s="276">
        <f t="shared" si="68"/>
        <v>150</v>
      </c>
      <c r="AA395" s="332">
        <f t="shared" si="74"/>
        <v>150</v>
      </c>
      <c r="AB395" s="55">
        <f t="shared" si="78"/>
        <v>90</v>
      </c>
      <c r="AC395" s="56" t="str">
        <f t="shared" si="75"/>
        <v>No</v>
      </c>
      <c r="AD395" s="56">
        <f t="shared" si="67"/>
        <v>4</v>
      </c>
      <c r="AE395" s="56"/>
      <c r="AF395" s="56">
        <f t="shared" si="76"/>
        <v>60</v>
      </c>
      <c r="AG395" s="57">
        <f t="shared" si="77"/>
        <v>4.2000149999999996</v>
      </c>
      <c r="AH395" s="56" t="str">
        <f t="shared" si="71"/>
        <v>Yes</v>
      </c>
      <c r="AI395" s="56"/>
      <c r="AJ395" s="56"/>
      <c r="AK395" s="56"/>
      <c r="AL395" s="56"/>
      <c r="AM395" s="56"/>
      <c r="AN395" s="56"/>
      <c r="AO395" s="56"/>
      <c r="AP395" s="56"/>
      <c r="AQ395" s="56"/>
      <c r="AR395" s="56"/>
      <c r="AS395" s="88"/>
      <c r="AT395" s="88"/>
    </row>
    <row r="396" spans="1:46" ht="18" customHeight="1">
      <c r="A396" s="48" t="s">
        <v>66</v>
      </c>
      <c r="B396" s="48" t="s">
        <v>79</v>
      </c>
      <c r="C396" s="173" t="s">
        <v>251</v>
      </c>
      <c r="D396" s="48"/>
      <c r="E396" s="69"/>
      <c r="F396" s="48" t="s">
        <v>151</v>
      </c>
      <c r="G396" s="63">
        <v>2027</v>
      </c>
      <c r="H396" s="63">
        <v>2027</v>
      </c>
      <c r="I396" s="63"/>
      <c r="J396" s="48" t="str">
        <f t="shared" si="72"/>
        <v>Multi Year</v>
      </c>
      <c r="K396" s="49" t="s">
        <v>237</v>
      </c>
      <c r="L396" s="63"/>
      <c r="M396" s="183" t="s">
        <v>702</v>
      </c>
      <c r="N396" s="64"/>
      <c r="O396" s="64"/>
      <c r="P396" s="64"/>
      <c r="Q396" s="64"/>
      <c r="R396" s="74"/>
      <c r="S396" s="50" t="str">
        <f t="shared" si="73"/>
        <v>Under $750,000</v>
      </c>
      <c r="T396" s="225"/>
      <c r="U396" s="225"/>
      <c r="V396" s="267"/>
      <c r="W396" s="204"/>
      <c r="X396" s="275">
        <v>36</v>
      </c>
      <c r="Y396" s="275">
        <v>54</v>
      </c>
      <c r="Z396" s="276">
        <f t="shared" si="68"/>
        <v>90</v>
      </c>
      <c r="AA396" s="332">
        <f t="shared" si="74"/>
        <v>90</v>
      </c>
      <c r="AB396" s="55">
        <f t="shared" si="78"/>
        <v>54</v>
      </c>
      <c r="AC396" s="56" t="str">
        <f t="shared" si="75"/>
        <v>No</v>
      </c>
      <c r="AD396" s="56">
        <f t="shared" si="67"/>
        <v>4</v>
      </c>
      <c r="AE396" s="56"/>
      <c r="AF396" s="56">
        <f t="shared" si="76"/>
        <v>36</v>
      </c>
      <c r="AG396" s="57">
        <f t="shared" si="77"/>
        <v>4.2000089999999997</v>
      </c>
      <c r="AH396" s="56" t="str">
        <f t="shared" si="71"/>
        <v>Yes</v>
      </c>
      <c r="AI396" s="56"/>
      <c r="AJ396" s="56"/>
      <c r="AK396" s="56"/>
      <c r="AL396" s="56"/>
      <c r="AM396" s="56"/>
      <c r="AN396" s="56"/>
      <c r="AO396" s="56"/>
      <c r="AP396" s="56"/>
      <c r="AQ396" s="56"/>
      <c r="AR396" s="56"/>
      <c r="AS396" s="69"/>
      <c r="AT396" s="69"/>
    </row>
    <row r="397" spans="1:46" ht="18" customHeight="1">
      <c r="A397" s="48" t="s">
        <v>66</v>
      </c>
      <c r="B397" s="48" t="s">
        <v>79</v>
      </c>
      <c r="C397" s="108" t="s">
        <v>251</v>
      </c>
      <c r="D397" s="48"/>
      <c r="E397" s="69"/>
      <c r="F397" s="48" t="s">
        <v>136</v>
      </c>
      <c r="G397" s="63">
        <v>2027</v>
      </c>
      <c r="H397" s="63">
        <v>2027</v>
      </c>
      <c r="I397" s="63"/>
      <c r="J397" s="48" t="str">
        <f t="shared" si="72"/>
        <v>Multi Year</v>
      </c>
      <c r="K397" s="49" t="s">
        <v>237</v>
      </c>
      <c r="L397" s="63"/>
      <c r="M397" s="183" t="s">
        <v>703</v>
      </c>
      <c r="N397" s="64"/>
      <c r="O397" s="64"/>
      <c r="P397" s="64"/>
      <c r="Q397" s="64"/>
      <c r="R397" s="64"/>
      <c r="S397" s="50" t="str">
        <f t="shared" si="73"/>
        <v>Under $750,000</v>
      </c>
      <c r="T397" s="225"/>
      <c r="U397" s="225"/>
      <c r="V397" s="225"/>
      <c r="W397" s="204"/>
      <c r="X397" s="275">
        <v>54</v>
      </c>
      <c r="Y397" s="275">
        <v>71</v>
      </c>
      <c r="Z397" s="276">
        <f t="shared" si="68"/>
        <v>125</v>
      </c>
      <c r="AA397" s="332">
        <f t="shared" si="74"/>
        <v>125</v>
      </c>
      <c r="AB397" s="55">
        <f t="shared" si="78"/>
        <v>71</v>
      </c>
      <c r="AC397" s="56" t="str">
        <f t="shared" si="75"/>
        <v>No</v>
      </c>
      <c r="AD397" s="56">
        <f t="shared" si="67"/>
        <v>4</v>
      </c>
      <c r="AE397" s="56"/>
      <c r="AF397" s="56">
        <f t="shared" si="76"/>
        <v>54</v>
      </c>
      <c r="AG397" s="57">
        <f t="shared" si="77"/>
        <v>4.2000124999999997</v>
      </c>
      <c r="AH397" s="56" t="str">
        <f t="shared" si="71"/>
        <v>Yes</v>
      </c>
      <c r="AI397" s="56"/>
      <c r="AJ397" s="56"/>
      <c r="AK397" s="56"/>
      <c r="AL397" s="56"/>
      <c r="AM397" s="56"/>
      <c r="AN397" s="56"/>
      <c r="AO397" s="56"/>
      <c r="AP397" s="56"/>
      <c r="AQ397" s="56"/>
      <c r="AR397" s="56"/>
      <c r="AS397" s="89"/>
      <c r="AT397" s="88"/>
    </row>
    <row r="398" spans="1:46" ht="18" customHeight="1">
      <c r="A398" s="48" t="s">
        <v>66</v>
      </c>
      <c r="B398" s="48" t="s">
        <v>79</v>
      </c>
      <c r="C398" s="173" t="s">
        <v>251</v>
      </c>
      <c r="D398" s="48"/>
      <c r="E398" s="69"/>
      <c r="F398" s="48" t="s">
        <v>145</v>
      </c>
      <c r="G398" s="63">
        <v>2027</v>
      </c>
      <c r="H398" s="63">
        <v>2027</v>
      </c>
      <c r="I398" s="63"/>
      <c r="J398" s="48" t="str">
        <f t="shared" si="72"/>
        <v>Single Year</v>
      </c>
      <c r="K398" s="49" t="s">
        <v>237</v>
      </c>
      <c r="L398" s="63"/>
      <c r="M398" s="183" t="s">
        <v>704</v>
      </c>
      <c r="N398" s="64"/>
      <c r="O398" s="64"/>
      <c r="P398" s="64"/>
      <c r="Q398" s="64"/>
      <c r="R398" s="64"/>
      <c r="S398" s="50" t="str">
        <f t="shared" si="73"/>
        <v>Under $750,000</v>
      </c>
      <c r="T398" s="225"/>
      <c r="U398" s="225"/>
      <c r="V398" s="225"/>
      <c r="W398" s="204"/>
      <c r="X398" s="275">
        <v>250</v>
      </c>
      <c r="Y398" s="275"/>
      <c r="Z398" s="276">
        <f t="shared" si="68"/>
        <v>250</v>
      </c>
      <c r="AA398" s="332">
        <f t="shared" si="74"/>
        <v>250</v>
      </c>
      <c r="AB398" s="55">
        <f t="shared" si="78"/>
        <v>0</v>
      </c>
      <c r="AC398" s="56" t="str">
        <f t="shared" si="75"/>
        <v>No</v>
      </c>
      <c r="AD398" s="56">
        <f t="shared" si="67"/>
        <v>4</v>
      </c>
      <c r="AE398" s="56"/>
      <c r="AF398" s="56">
        <f t="shared" si="76"/>
        <v>250</v>
      </c>
      <c r="AG398" s="57">
        <f t="shared" si="77"/>
        <v>4.1000249999999996</v>
      </c>
      <c r="AH398" s="56" t="str">
        <f t="shared" si="71"/>
        <v>Yes</v>
      </c>
      <c r="AI398" s="56"/>
      <c r="AJ398" s="56"/>
      <c r="AK398" s="56"/>
      <c r="AL398" s="56"/>
      <c r="AM398" s="56"/>
      <c r="AN398" s="56"/>
      <c r="AO398" s="56"/>
      <c r="AP398" s="56"/>
      <c r="AQ398" s="56"/>
      <c r="AR398" s="56"/>
      <c r="AS398" s="89"/>
      <c r="AT398" s="88"/>
    </row>
    <row r="399" spans="1:46" ht="18" customHeight="1">
      <c r="A399" s="48" t="s">
        <v>66</v>
      </c>
      <c r="B399" s="48" t="s">
        <v>79</v>
      </c>
      <c r="C399" s="173" t="s">
        <v>251</v>
      </c>
      <c r="D399" s="48"/>
      <c r="E399" s="69"/>
      <c r="F399" s="48" t="s">
        <v>136</v>
      </c>
      <c r="G399" s="63">
        <v>2027</v>
      </c>
      <c r="H399" s="63">
        <v>2027</v>
      </c>
      <c r="I399" s="63"/>
      <c r="J399" s="48" t="str">
        <f t="shared" si="72"/>
        <v>Multi Year</v>
      </c>
      <c r="K399" s="49" t="s">
        <v>237</v>
      </c>
      <c r="L399" s="63"/>
      <c r="M399" s="183" t="s">
        <v>705</v>
      </c>
      <c r="N399" s="64"/>
      <c r="O399" s="64"/>
      <c r="P399" s="64"/>
      <c r="Q399" s="64"/>
      <c r="R399" s="55"/>
      <c r="S399" s="50" t="str">
        <f t="shared" si="73"/>
        <v>$1 Million to $5 Million</v>
      </c>
      <c r="T399" s="225"/>
      <c r="U399" s="225"/>
      <c r="V399" s="225"/>
      <c r="W399" s="204"/>
      <c r="X399" s="275">
        <v>900</v>
      </c>
      <c r="Y399" s="275">
        <v>1900</v>
      </c>
      <c r="Z399" s="276">
        <f t="shared" si="68"/>
        <v>2800</v>
      </c>
      <c r="AA399" s="332">
        <f t="shared" si="74"/>
        <v>2800</v>
      </c>
      <c r="AB399" s="55">
        <f t="shared" si="78"/>
        <v>1900</v>
      </c>
      <c r="AC399" s="56" t="str">
        <f t="shared" si="75"/>
        <v>Yes</v>
      </c>
      <c r="AD399" s="56">
        <f t="shared" si="67"/>
        <v>4</v>
      </c>
      <c r="AE399" s="56"/>
      <c r="AF399" s="56">
        <f t="shared" si="76"/>
        <v>900</v>
      </c>
      <c r="AG399" s="57">
        <f t="shared" si="77"/>
        <v>4.2002800000000002</v>
      </c>
      <c r="AH399" s="56" t="str">
        <f t="shared" si="71"/>
        <v>Yes</v>
      </c>
      <c r="AI399" s="56"/>
      <c r="AJ399" s="56"/>
      <c r="AK399" s="56"/>
      <c r="AL399" s="56"/>
      <c r="AM399" s="56"/>
      <c r="AN399" s="56"/>
      <c r="AO399" s="56"/>
      <c r="AP399" s="56"/>
      <c r="AQ399" s="56"/>
      <c r="AR399" s="56"/>
      <c r="AS399" s="89"/>
      <c r="AT399" s="88"/>
    </row>
    <row r="400" spans="1:46" ht="18" customHeight="1">
      <c r="A400" s="95" t="s">
        <v>66</v>
      </c>
      <c r="B400" s="95" t="s">
        <v>79</v>
      </c>
      <c r="C400" s="173" t="s">
        <v>251</v>
      </c>
      <c r="D400" s="95"/>
      <c r="E400" s="221"/>
      <c r="F400" s="95" t="s">
        <v>136</v>
      </c>
      <c r="G400" s="97">
        <v>2027</v>
      </c>
      <c r="H400" s="97">
        <v>2027</v>
      </c>
      <c r="I400" s="97"/>
      <c r="J400" s="48" t="str">
        <f t="shared" si="72"/>
        <v>Multi Year</v>
      </c>
      <c r="K400" s="96" t="s">
        <v>237</v>
      </c>
      <c r="L400" s="97"/>
      <c r="M400" s="183" t="s">
        <v>706</v>
      </c>
      <c r="N400" s="99"/>
      <c r="O400" s="99"/>
      <c r="P400" s="99"/>
      <c r="Q400" s="99"/>
      <c r="R400" s="64"/>
      <c r="S400" s="50" t="str">
        <f t="shared" si="73"/>
        <v>Over $5 Million</v>
      </c>
      <c r="T400" s="247"/>
      <c r="U400" s="101"/>
      <c r="V400" s="267"/>
      <c r="W400" s="204"/>
      <c r="X400" s="332">
        <v>1254</v>
      </c>
      <c r="Y400" s="332">
        <v>4959</v>
      </c>
      <c r="Z400" s="276">
        <f t="shared" si="68"/>
        <v>6213</v>
      </c>
      <c r="AA400" s="332">
        <f t="shared" si="74"/>
        <v>6213</v>
      </c>
      <c r="AB400" s="102"/>
      <c r="AC400" s="56" t="str">
        <f t="shared" si="75"/>
        <v>Yes</v>
      </c>
      <c r="AD400" s="56">
        <f t="shared" si="67"/>
        <v>4</v>
      </c>
      <c r="AE400" s="56"/>
      <c r="AF400" s="56">
        <f t="shared" si="76"/>
        <v>1254</v>
      </c>
      <c r="AG400" s="57">
        <f t="shared" si="77"/>
        <v>4.2006212999999999</v>
      </c>
      <c r="AH400" s="56" t="str">
        <f t="shared" si="71"/>
        <v>Yes</v>
      </c>
      <c r="AI400" s="56"/>
      <c r="AJ400" s="56"/>
      <c r="AK400" s="56"/>
      <c r="AL400" s="56"/>
      <c r="AM400" s="56"/>
      <c r="AN400" s="56"/>
      <c r="AO400" s="56"/>
      <c r="AP400" s="56"/>
      <c r="AQ400" s="56"/>
      <c r="AR400" s="56"/>
      <c r="AS400" s="89"/>
      <c r="AT400" s="88"/>
    </row>
    <row r="401" spans="1:46" ht="18" customHeight="1">
      <c r="A401" s="48" t="s">
        <v>66</v>
      </c>
      <c r="B401" s="48" t="s">
        <v>79</v>
      </c>
      <c r="C401" s="108" t="s">
        <v>251</v>
      </c>
      <c r="D401" s="48"/>
      <c r="E401" s="69"/>
      <c r="F401" s="48" t="s">
        <v>136</v>
      </c>
      <c r="G401" s="63">
        <v>2027</v>
      </c>
      <c r="H401" s="63">
        <v>2027</v>
      </c>
      <c r="I401" s="63"/>
      <c r="J401" s="48" t="str">
        <f t="shared" si="72"/>
        <v>Multi Year</v>
      </c>
      <c r="K401" s="49" t="s">
        <v>237</v>
      </c>
      <c r="L401" s="63"/>
      <c r="M401" s="183" t="s">
        <v>707</v>
      </c>
      <c r="N401" s="64"/>
      <c r="O401" s="64"/>
      <c r="P401" s="64"/>
      <c r="Q401" s="64"/>
      <c r="R401" s="64"/>
      <c r="S401" s="50" t="str">
        <f t="shared" si="73"/>
        <v>Under $750,000</v>
      </c>
      <c r="T401" s="225"/>
      <c r="U401" s="225"/>
      <c r="V401" s="225"/>
      <c r="W401" s="204"/>
      <c r="X401" s="275">
        <v>135</v>
      </c>
      <c r="Y401" s="275">
        <v>315</v>
      </c>
      <c r="Z401" s="276">
        <f t="shared" si="68"/>
        <v>450</v>
      </c>
      <c r="AA401" s="332">
        <f t="shared" si="74"/>
        <v>450</v>
      </c>
      <c r="AB401" s="55">
        <f t="shared" ref="AB401:AB435" si="79">SUM(Y401)</f>
        <v>315</v>
      </c>
      <c r="AC401" s="56" t="str">
        <f t="shared" si="75"/>
        <v>No</v>
      </c>
      <c r="AD401" s="56">
        <f t="shared" si="67"/>
        <v>4</v>
      </c>
      <c r="AE401" s="56"/>
      <c r="AF401" s="56">
        <f t="shared" si="76"/>
        <v>135</v>
      </c>
      <c r="AG401" s="57">
        <f t="shared" si="77"/>
        <v>4.2000450000000003</v>
      </c>
      <c r="AH401" s="56" t="str">
        <f t="shared" si="71"/>
        <v>Yes</v>
      </c>
      <c r="AI401" s="56"/>
      <c r="AJ401" s="56"/>
      <c r="AK401" s="56"/>
      <c r="AL401" s="56"/>
      <c r="AM401" s="56"/>
      <c r="AN401" s="56"/>
      <c r="AO401" s="56"/>
      <c r="AP401" s="56"/>
      <c r="AQ401" s="56"/>
      <c r="AR401" s="56"/>
      <c r="AS401" s="89"/>
      <c r="AT401" s="88"/>
    </row>
    <row r="402" spans="1:46" ht="18" hidden="1" customHeight="1">
      <c r="A402" s="48" t="s">
        <v>66</v>
      </c>
      <c r="B402" s="48" t="s">
        <v>67</v>
      </c>
      <c r="C402" s="48" t="s">
        <v>258</v>
      </c>
      <c r="D402" s="48" t="s">
        <v>261</v>
      </c>
      <c r="E402" s="48"/>
      <c r="F402" s="48" t="s">
        <v>136</v>
      </c>
      <c r="G402" s="49">
        <v>2027</v>
      </c>
      <c r="H402" s="49"/>
      <c r="I402" s="49">
        <v>2027</v>
      </c>
      <c r="J402" s="48" t="str">
        <f t="shared" si="72"/>
        <v>Single Year</v>
      </c>
      <c r="K402" s="49" t="s">
        <v>237</v>
      </c>
      <c r="L402" s="63"/>
      <c r="M402" s="190" t="s">
        <v>708</v>
      </c>
      <c r="N402" s="64"/>
      <c r="O402" s="64"/>
      <c r="P402" s="64"/>
      <c r="Q402" s="64"/>
      <c r="R402" s="64"/>
      <c r="S402" s="50" t="str">
        <f t="shared" si="73"/>
        <v>Under $750,000</v>
      </c>
      <c r="T402" s="65"/>
      <c r="U402" s="65"/>
      <c r="V402" s="84"/>
      <c r="W402" s="204"/>
      <c r="X402" s="52">
        <v>170</v>
      </c>
      <c r="Y402" s="52"/>
      <c r="Z402" s="53">
        <f t="shared" si="68"/>
        <v>170</v>
      </c>
      <c r="AA402" s="54">
        <f t="shared" si="74"/>
        <v>170</v>
      </c>
      <c r="AB402" s="55">
        <f t="shared" si="79"/>
        <v>0</v>
      </c>
      <c r="AC402" s="56" t="str">
        <f t="shared" si="75"/>
        <v>No</v>
      </c>
      <c r="AD402" s="56">
        <f t="shared" si="67"/>
        <v>4</v>
      </c>
      <c r="AE402" s="56"/>
      <c r="AF402" s="56">
        <f t="shared" si="76"/>
        <v>170</v>
      </c>
      <c r="AG402" s="57">
        <f t="shared" si="77"/>
        <v>4.1000170000000002</v>
      </c>
      <c r="AH402" s="56" t="str">
        <f t="shared" si="71"/>
        <v>Yes</v>
      </c>
      <c r="AI402" s="56"/>
      <c r="AJ402" s="56"/>
      <c r="AK402" s="56"/>
      <c r="AL402" s="56"/>
      <c r="AM402" s="56"/>
      <c r="AN402" s="56"/>
      <c r="AO402" s="56"/>
      <c r="AP402" s="56"/>
      <c r="AQ402" s="56"/>
      <c r="AR402" s="56"/>
      <c r="AS402" s="89"/>
      <c r="AT402" s="88"/>
    </row>
    <row r="403" spans="1:46" ht="18" hidden="1" customHeight="1">
      <c r="A403" s="48" t="s">
        <v>66</v>
      </c>
      <c r="B403" s="48" t="s">
        <v>67</v>
      </c>
      <c r="C403" s="173" t="s">
        <v>258</v>
      </c>
      <c r="D403" s="173" t="s">
        <v>261</v>
      </c>
      <c r="E403" s="69"/>
      <c r="F403" s="48" t="s">
        <v>136</v>
      </c>
      <c r="G403" s="63">
        <v>2027</v>
      </c>
      <c r="H403" s="63"/>
      <c r="I403" s="63">
        <v>2027</v>
      </c>
      <c r="J403" s="48" t="str">
        <f t="shared" si="72"/>
        <v>Single Year</v>
      </c>
      <c r="K403" s="49" t="s">
        <v>237</v>
      </c>
      <c r="L403" s="63"/>
      <c r="M403" s="190" t="s">
        <v>709</v>
      </c>
      <c r="N403" s="64"/>
      <c r="O403" s="64"/>
      <c r="P403" s="64"/>
      <c r="Q403" s="64"/>
      <c r="R403" s="74"/>
      <c r="S403" s="50" t="str">
        <f t="shared" si="73"/>
        <v>$1 Million to $5 Million</v>
      </c>
      <c r="T403" s="66"/>
      <c r="U403" s="66"/>
      <c r="V403" s="66"/>
      <c r="W403" s="204"/>
      <c r="X403" s="52">
        <v>4767</v>
      </c>
      <c r="Y403" s="52"/>
      <c r="Z403" s="53">
        <f t="shared" si="68"/>
        <v>4767</v>
      </c>
      <c r="AA403" s="54">
        <f t="shared" si="74"/>
        <v>4767</v>
      </c>
      <c r="AB403" s="55">
        <f t="shared" si="79"/>
        <v>0</v>
      </c>
      <c r="AC403" s="56" t="str">
        <f t="shared" si="75"/>
        <v>Yes</v>
      </c>
      <c r="AD403" s="56">
        <f t="shared" si="67"/>
        <v>4</v>
      </c>
      <c r="AE403" s="56"/>
      <c r="AF403" s="56">
        <f t="shared" si="76"/>
        <v>4767</v>
      </c>
      <c r="AG403" s="57">
        <f t="shared" si="77"/>
        <v>4.1004766999999998</v>
      </c>
      <c r="AH403" s="56" t="str">
        <f t="shared" si="71"/>
        <v>Yes</v>
      </c>
      <c r="AI403" s="56"/>
      <c r="AJ403" s="56"/>
      <c r="AK403" s="56"/>
      <c r="AL403" s="56"/>
      <c r="AM403" s="56"/>
      <c r="AN403" s="56"/>
      <c r="AO403" s="56"/>
      <c r="AP403" s="56"/>
      <c r="AQ403" s="56"/>
      <c r="AR403" s="56"/>
      <c r="AS403" s="89"/>
      <c r="AT403" s="88"/>
    </row>
    <row r="404" spans="1:46" ht="18" hidden="1" customHeight="1">
      <c r="A404" s="48" t="s">
        <v>66</v>
      </c>
      <c r="B404" s="48" t="s">
        <v>70</v>
      </c>
      <c r="C404" s="173" t="s">
        <v>258</v>
      </c>
      <c r="D404" s="173" t="s">
        <v>261</v>
      </c>
      <c r="E404" s="48"/>
      <c r="F404" s="48" t="s">
        <v>348</v>
      </c>
      <c r="G404" s="49">
        <v>2027</v>
      </c>
      <c r="H404" s="49"/>
      <c r="I404" s="49">
        <v>2027</v>
      </c>
      <c r="J404" s="48" t="str">
        <f t="shared" si="72"/>
        <v>Single Year</v>
      </c>
      <c r="K404" s="49" t="s">
        <v>237</v>
      </c>
      <c r="L404" s="63"/>
      <c r="M404" s="190" t="s">
        <v>710</v>
      </c>
      <c r="N404" s="64"/>
      <c r="O404" s="64"/>
      <c r="P404" s="64"/>
      <c r="Q404" s="64"/>
      <c r="R404" s="74"/>
      <c r="S404" s="50" t="str">
        <f t="shared" si="73"/>
        <v>$1 Million to $5 Million</v>
      </c>
      <c r="T404" s="261"/>
      <c r="U404" s="261"/>
      <c r="V404" s="261"/>
      <c r="W404" s="204"/>
      <c r="X404" s="52">
        <v>4567</v>
      </c>
      <c r="Y404" s="54"/>
      <c r="Z404" s="53">
        <f t="shared" si="68"/>
        <v>4567</v>
      </c>
      <c r="AA404" s="54">
        <f t="shared" si="74"/>
        <v>4567</v>
      </c>
      <c r="AB404" s="55">
        <f t="shared" si="79"/>
        <v>0</v>
      </c>
      <c r="AC404" s="56" t="str">
        <f t="shared" si="75"/>
        <v>Yes</v>
      </c>
      <c r="AD404" s="56">
        <f t="shared" si="67"/>
        <v>4</v>
      </c>
      <c r="AE404" s="56"/>
      <c r="AF404" s="56">
        <f t="shared" si="76"/>
        <v>4567</v>
      </c>
      <c r="AG404" s="57">
        <f t="shared" si="77"/>
        <v>4.1004566999999996</v>
      </c>
      <c r="AH404" s="56" t="str">
        <f t="shared" si="71"/>
        <v>Yes</v>
      </c>
      <c r="AI404" s="56"/>
      <c r="AJ404" s="56"/>
      <c r="AK404" s="56"/>
      <c r="AL404" s="56"/>
      <c r="AM404" s="56"/>
      <c r="AN404" s="56"/>
      <c r="AO404" s="56"/>
      <c r="AP404" s="56"/>
      <c r="AQ404" s="56"/>
      <c r="AR404" s="56"/>
      <c r="AS404" s="89"/>
      <c r="AT404" s="88"/>
    </row>
    <row r="405" spans="1:46" ht="18" hidden="1" customHeight="1">
      <c r="A405" s="48" t="s">
        <v>66</v>
      </c>
      <c r="B405" s="48" t="s">
        <v>70</v>
      </c>
      <c r="C405" s="108" t="s">
        <v>258</v>
      </c>
      <c r="D405" s="108" t="s">
        <v>261</v>
      </c>
      <c r="E405" s="48"/>
      <c r="F405" s="48" t="s">
        <v>136</v>
      </c>
      <c r="G405" s="49">
        <v>2027</v>
      </c>
      <c r="H405" s="49"/>
      <c r="I405" s="49">
        <v>2027</v>
      </c>
      <c r="J405" s="48" t="str">
        <f t="shared" si="72"/>
        <v>Single Year</v>
      </c>
      <c r="K405" s="49" t="s">
        <v>237</v>
      </c>
      <c r="L405" s="63"/>
      <c r="M405" s="190" t="s">
        <v>711</v>
      </c>
      <c r="N405" s="64"/>
      <c r="O405" s="64"/>
      <c r="P405" s="64"/>
      <c r="Q405" s="64"/>
      <c r="R405" s="64"/>
      <c r="S405" s="50" t="str">
        <f t="shared" si="73"/>
        <v>$1 Million to $5 Million</v>
      </c>
      <c r="T405" s="261"/>
      <c r="U405" s="261"/>
      <c r="V405" s="261"/>
      <c r="W405" s="204"/>
      <c r="X405" s="52">
        <v>4167</v>
      </c>
      <c r="Y405" s="52"/>
      <c r="Z405" s="53">
        <f t="shared" si="68"/>
        <v>4167</v>
      </c>
      <c r="AA405" s="54">
        <f t="shared" si="74"/>
        <v>4167</v>
      </c>
      <c r="AB405" s="55">
        <f t="shared" si="79"/>
        <v>0</v>
      </c>
      <c r="AC405" s="56" t="str">
        <f t="shared" si="75"/>
        <v>Yes</v>
      </c>
      <c r="AD405" s="56">
        <f t="shared" si="67"/>
        <v>4</v>
      </c>
      <c r="AE405" s="56"/>
      <c r="AF405" s="56">
        <f t="shared" si="76"/>
        <v>4167</v>
      </c>
      <c r="AG405" s="57">
        <f t="shared" si="77"/>
        <v>4.1004167000000002</v>
      </c>
      <c r="AH405" s="56" t="str">
        <f t="shared" si="71"/>
        <v>Yes</v>
      </c>
      <c r="AI405" s="56"/>
      <c r="AJ405" s="56"/>
      <c r="AK405" s="56"/>
      <c r="AL405" s="56"/>
      <c r="AM405" s="56"/>
      <c r="AN405" s="56"/>
      <c r="AO405" s="56"/>
      <c r="AP405" s="56"/>
      <c r="AQ405" s="56"/>
      <c r="AR405" s="56"/>
      <c r="AS405" s="89"/>
      <c r="AT405" s="88" t="s">
        <v>712</v>
      </c>
    </row>
    <row r="406" spans="1:46" ht="18" customHeight="1">
      <c r="A406" s="48" t="s">
        <v>66</v>
      </c>
      <c r="B406" s="48" t="s">
        <v>70</v>
      </c>
      <c r="C406" s="108" t="s">
        <v>258</v>
      </c>
      <c r="D406" s="108" t="s">
        <v>261</v>
      </c>
      <c r="E406" s="69"/>
      <c r="F406" s="48" t="s">
        <v>151</v>
      </c>
      <c r="G406" s="63">
        <v>2027</v>
      </c>
      <c r="H406" s="63">
        <v>2027</v>
      </c>
      <c r="I406" s="63"/>
      <c r="J406" s="48" t="str">
        <f t="shared" si="72"/>
        <v>Multi Year</v>
      </c>
      <c r="K406" s="49" t="s">
        <v>237</v>
      </c>
      <c r="L406" s="63"/>
      <c r="M406" s="183" t="s">
        <v>713</v>
      </c>
      <c r="N406" s="64"/>
      <c r="O406" s="64"/>
      <c r="P406" s="64"/>
      <c r="Q406" s="64"/>
      <c r="R406" s="64"/>
      <c r="S406" s="50" t="str">
        <f t="shared" si="73"/>
        <v>$1 Million to $5 Million</v>
      </c>
      <c r="T406" s="338"/>
      <c r="U406" s="338"/>
      <c r="V406" s="338"/>
      <c r="W406" s="204"/>
      <c r="X406" s="275">
        <v>480.26</v>
      </c>
      <c r="Y406" s="275">
        <v>2719.95</v>
      </c>
      <c r="Z406" s="276">
        <f t="shared" si="68"/>
        <v>3200.21</v>
      </c>
      <c r="AA406" s="332">
        <f t="shared" si="74"/>
        <v>3200.21</v>
      </c>
      <c r="AB406" s="55">
        <f t="shared" si="79"/>
        <v>2719.95</v>
      </c>
      <c r="AC406" s="56" t="str">
        <f t="shared" si="75"/>
        <v>Yes</v>
      </c>
      <c r="AD406" s="56">
        <f t="shared" si="67"/>
        <v>4</v>
      </c>
      <c r="AE406" s="56"/>
      <c r="AF406" s="56">
        <f t="shared" si="76"/>
        <v>480.26</v>
      </c>
      <c r="AG406" s="57">
        <f t="shared" si="77"/>
        <v>4.2003200200000004</v>
      </c>
      <c r="AH406" s="56" t="str">
        <f t="shared" si="71"/>
        <v>Yes</v>
      </c>
      <c r="AI406" s="56"/>
      <c r="AJ406" s="56"/>
      <c r="AK406" s="56"/>
      <c r="AL406" s="56"/>
      <c r="AM406" s="56"/>
      <c r="AN406" s="56"/>
      <c r="AO406" s="56"/>
      <c r="AP406" s="56"/>
      <c r="AQ406" s="56"/>
      <c r="AR406" s="56"/>
      <c r="AS406" s="89"/>
      <c r="AT406" s="88"/>
    </row>
    <row r="407" spans="1:46" ht="18" customHeight="1">
      <c r="A407" s="48" t="s">
        <v>66</v>
      </c>
      <c r="B407" s="48" t="s">
        <v>70</v>
      </c>
      <c r="C407" s="147" t="s">
        <v>258</v>
      </c>
      <c r="D407" s="95" t="s">
        <v>261</v>
      </c>
      <c r="E407" s="77"/>
      <c r="F407" s="69" t="s">
        <v>136</v>
      </c>
      <c r="G407" s="79">
        <v>2027</v>
      </c>
      <c r="H407" s="79">
        <v>2027</v>
      </c>
      <c r="I407" s="79"/>
      <c r="J407" s="48" t="str">
        <f t="shared" si="72"/>
        <v>Multi Year</v>
      </c>
      <c r="K407" s="49" t="s">
        <v>237</v>
      </c>
      <c r="L407" s="79"/>
      <c r="M407" s="183" t="s">
        <v>714</v>
      </c>
      <c r="N407" s="74"/>
      <c r="O407" s="74"/>
      <c r="P407" s="74"/>
      <c r="Q407" s="74"/>
      <c r="R407" s="64"/>
      <c r="S407" s="50" t="str">
        <f t="shared" si="73"/>
        <v>$1 Million to $5 Million</v>
      </c>
      <c r="T407" s="239"/>
      <c r="U407" s="80"/>
      <c r="V407" s="80"/>
      <c r="W407" s="204"/>
      <c r="X407" s="164">
        <v>1287.3</v>
      </c>
      <c r="Y407" s="164">
        <v>1245.0999999999999</v>
      </c>
      <c r="Z407" s="276">
        <f t="shared" si="68"/>
        <v>2532.3999999999996</v>
      </c>
      <c r="AA407" s="332">
        <f t="shared" si="74"/>
        <v>2532.3999999999996</v>
      </c>
      <c r="AB407" s="55">
        <f t="shared" si="79"/>
        <v>1245.0999999999999</v>
      </c>
      <c r="AC407" s="56" t="str">
        <f t="shared" si="75"/>
        <v>Yes</v>
      </c>
      <c r="AD407" s="56">
        <f t="shared" si="67"/>
        <v>4</v>
      </c>
      <c r="AE407" s="56"/>
      <c r="AF407" s="56">
        <f t="shared" si="76"/>
        <v>1287.3</v>
      </c>
      <c r="AG407" s="57">
        <f t="shared" si="77"/>
        <v>4.2002532400000003</v>
      </c>
      <c r="AH407" s="56" t="str">
        <f t="shared" si="71"/>
        <v>Yes</v>
      </c>
      <c r="AI407" s="56"/>
      <c r="AJ407" s="56"/>
      <c r="AK407" s="56"/>
      <c r="AL407" s="56"/>
      <c r="AM407" s="56"/>
      <c r="AN407" s="56"/>
      <c r="AO407" s="56"/>
      <c r="AP407" s="56"/>
      <c r="AQ407" s="56"/>
      <c r="AR407" s="56"/>
      <c r="AS407" s="89"/>
      <c r="AT407" s="88"/>
    </row>
    <row r="408" spans="1:46" ht="18" customHeight="1">
      <c r="A408" s="48" t="s">
        <v>66</v>
      </c>
      <c r="B408" s="48" t="s">
        <v>70</v>
      </c>
      <c r="C408" s="147" t="s">
        <v>258</v>
      </c>
      <c r="D408" s="95" t="s">
        <v>261</v>
      </c>
      <c r="E408" s="77"/>
      <c r="F408" s="69" t="s">
        <v>151</v>
      </c>
      <c r="G408" s="79">
        <v>2027</v>
      </c>
      <c r="H408" s="79">
        <v>2027</v>
      </c>
      <c r="I408" s="79"/>
      <c r="J408" s="48" t="str">
        <f t="shared" si="72"/>
        <v>Multi Year</v>
      </c>
      <c r="K408" s="49" t="s">
        <v>237</v>
      </c>
      <c r="L408" s="79"/>
      <c r="M408" s="183" t="s">
        <v>715</v>
      </c>
      <c r="N408" s="74"/>
      <c r="O408" s="74"/>
      <c r="P408" s="74"/>
      <c r="Q408" s="74"/>
      <c r="R408" s="64"/>
      <c r="S408" s="50" t="str">
        <f t="shared" si="73"/>
        <v>Under $750,000</v>
      </c>
      <c r="T408" s="239"/>
      <c r="U408" s="80"/>
      <c r="V408" s="80"/>
      <c r="W408" s="204"/>
      <c r="X408" s="275">
        <v>30</v>
      </c>
      <c r="Y408" s="275">
        <v>270</v>
      </c>
      <c r="Z408" s="276">
        <f t="shared" si="68"/>
        <v>300</v>
      </c>
      <c r="AA408" s="332">
        <f t="shared" si="74"/>
        <v>300</v>
      </c>
      <c r="AB408" s="55">
        <f t="shared" si="79"/>
        <v>270</v>
      </c>
      <c r="AC408" s="56" t="str">
        <f t="shared" si="75"/>
        <v>No</v>
      </c>
      <c r="AD408" s="56">
        <f t="shared" si="67"/>
        <v>4</v>
      </c>
      <c r="AE408" s="56"/>
      <c r="AF408" s="56">
        <f t="shared" si="76"/>
        <v>30</v>
      </c>
      <c r="AG408" s="57">
        <f t="shared" si="77"/>
        <v>4.2000299999999999</v>
      </c>
      <c r="AH408" s="56" t="str">
        <f t="shared" si="71"/>
        <v>Yes</v>
      </c>
      <c r="AI408" s="56"/>
      <c r="AJ408" s="56"/>
      <c r="AK408" s="56"/>
      <c r="AL408" s="56"/>
      <c r="AM408" s="56"/>
      <c r="AN408" s="56"/>
      <c r="AO408" s="56"/>
      <c r="AP408" s="56"/>
      <c r="AQ408" s="56"/>
      <c r="AR408" s="56"/>
      <c r="AS408" s="75"/>
      <c r="AT408" s="75"/>
    </row>
    <row r="409" spans="1:46" ht="18" hidden="1" customHeight="1">
      <c r="A409" s="48" t="s">
        <v>66</v>
      </c>
      <c r="B409" s="48" t="s">
        <v>70</v>
      </c>
      <c r="C409" s="108" t="s">
        <v>251</v>
      </c>
      <c r="D409" s="95"/>
      <c r="E409" s="48"/>
      <c r="F409" s="48" t="s">
        <v>139</v>
      </c>
      <c r="G409" s="49">
        <v>2027</v>
      </c>
      <c r="H409" s="49"/>
      <c r="I409" s="49">
        <v>2027</v>
      </c>
      <c r="J409" s="48" t="str">
        <f t="shared" si="72"/>
        <v>Single Year</v>
      </c>
      <c r="K409" s="49" t="s">
        <v>237</v>
      </c>
      <c r="L409" s="63"/>
      <c r="M409" s="190" t="s">
        <v>716</v>
      </c>
      <c r="N409" s="64"/>
      <c r="O409" s="64"/>
      <c r="P409" s="64"/>
      <c r="Q409" s="64"/>
      <c r="R409" s="64"/>
      <c r="S409" s="50" t="str">
        <f t="shared" si="73"/>
        <v>$1 Million to $5 Million</v>
      </c>
      <c r="T409" s="261"/>
      <c r="U409" s="261"/>
      <c r="V409" s="261"/>
      <c r="W409" s="204"/>
      <c r="X409" s="52">
        <v>1000</v>
      </c>
      <c r="Y409" s="52"/>
      <c r="Z409" s="53">
        <f t="shared" si="68"/>
        <v>1000</v>
      </c>
      <c r="AA409" s="54">
        <f t="shared" si="74"/>
        <v>1000</v>
      </c>
      <c r="AB409" s="55">
        <f t="shared" si="79"/>
        <v>0</v>
      </c>
      <c r="AC409" s="56" t="str">
        <f t="shared" si="75"/>
        <v>Yes</v>
      </c>
      <c r="AD409" s="56">
        <f t="shared" si="67"/>
        <v>4</v>
      </c>
      <c r="AE409" s="56"/>
      <c r="AF409" s="56">
        <f t="shared" si="76"/>
        <v>1000</v>
      </c>
      <c r="AG409" s="57">
        <f t="shared" si="77"/>
        <v>4.1001000000000003</v>
      </c>
      <c r="AH409" s="56" t="str">
        <f t="shared" si="71"/>
        <v>Yes</v>
      </c>
      <c r="AI409" s="56"/>
      <c r="AJ409" s="56"/>
      <c r="AK409" s="56"/>
      <c r="AL409" s="56"/>
      <c r="AM409" s="56"/>
      <c r="AN409" s="56"/>
      <c r="AO409" s="56"/>
      <c r="AP409" s="56"/>
      <c r="AQ409" s="56"/>
      <c r="AR409" s="56"/>
      <c r="AS409" s="233"/>
      <c r="AT409" s="233"/>
    </row>
    <row r="410" spans="1:46" ht="18" hidden="1" customHeight="1">
      <c r="A410" s="48" t="s">
        <v>66</v>
      </c>
      <c r="B410" s="48" t="s">
        <v>10</v>
      </c>
      <c r="C410" s="108" t="s">
        <v>258</v>
      </c>
      <c r="D410" s="108" t="s">
        <v>261</v>
      </c>
      <c r="E410" s="69"/>
      <c r="F410" s="48" t="s">
        <v>136</v>
      </c>
      <c r="G410" s="63">
        <v>2027</v>
      </c>
      <c r="H410" s="63"/>
      <c r="I410" s="63">
        <v>2027</v>
      </c>
      <c r="J410" s="48" t="str">
        <f t="shared" si="72"/>
        <v>Single Year</v>
      </c>
      <c r="K410" s="49" t="s">
        <v>237</v>
      </c>
      <c r="L410" s="63"/>
      <c r="M410" s="190" t="s">
        <v>717</v>
      </c>
      <c r="N410" s="64"/>
      <c r="O410" s="64"/>
      <c r="P410" s="64"/>
      <c r="Q410" s="64"/>
      <c r="R410" s="64"/>
      <c r="S410" s="50" t="str">
        <f t="shared" si="73"/>
        <v>$1 Million to $5 Million</v>
      </c>
      <c r="T410" s="66"/>
      <c r="U410" s="66"/>
      <c r="V410" s="66"/>
      <c r="W410" s="204"/>
      <c r="X410" s="52">
        <v>1500</v>
      </c>
      <c r="Y410" s="52"/>
      <c r="Z410" s="53">
        <f t="shared" si="68"/>
        <v>1500</v>
      </c>
      <c r="AA410" s="54">
        <f t="shared" si="74"/>
        <v>1500</v>
      </c>
      <c r="AB410" s="55">
        <f t="shared" si="79"/>
        <v>0</v>
      </c>
      <c r="AC410" s="56" t="str">
        <f t="shared" si="75"/>
        <v>Yes</v>
      </c>
      <c r="AD410" s="56">
        <f t="shared" si="67"/>
        <v>4</v>
      </c>
      <c r="AE410" s="56"/>
      <c r="AF410" s="56">
        <f t="shared" si="76"/>
        <v>1500</v>
      </c>
      <c r="AG410" s="57">
        <f t="shared" si="77"/>
        <v>4.1001500000000002</v>
      </c>
      <c r="AH410" s="56" t="str">
        <f t="shared" si="71"/>
        <v>Yes</v>
      </c>
      <c r="AI410" s="56"/>
      <c r="AJ410" s="56"/>
      <c r="AK410" s="56"/>
      <c r="AL410" s="56"/>
      <c r="AM410" s="56"/>
      <c r="AN410" s="56"/>
      <c r="AO410" s="56"/>
      <c r="AP410" s="56"/>
      <c r="AQ410" s="56"/>
      <c r="AR410" s="56"/>
      <c r="AS410" s="233"/>
      <c r="AT410" s="233"/>
    </row>
    <row r="411" spans="1:46" ht="18" hidden="1" customHeight="1">
      <c r="A411" s="48" t="s">
        <v>66</v>
      </c>
      <c r="B411" s="48" t="s">
        <v>10</v>
      </c>
      <c r="C411" s="108" t="s">
        <v>258</v>
      </c>
      <c r="D411" s="173" t="s">
        <v>261</v>
      </c>
      <c r="E411" s="69"/>
      <c r="F411" s="48" t="s">
        <v>136</v>
      </c>
      <c r="G411" s="63">
        <v>2027</v>
      </c>
      <c r="H411" s="63"/>
      <c r="I411" s="63">
        <v>2027</v>
      </c>
      <c r="J411" s="48" t="str">
        <f t="shared" si="72"/>
        <v>Single Year</v>
      </c>
      <c r="K411" s="49" t="s">
        <v>237</v>
      </c>
      <c r="L411" s="63"/>
      <c r="M411" s="190" t="s">
        <v>718</v>
      </c>
      <c r="N411" s="64"/>
      <c r="O411" s="64"/>
      <c r="P411" s="64"/>
      <c r="Q411" s="64"/>
      <c r="R411" s="64"/>
      <c r="S411" s="50" t="str">
        <f t="shared" si="73"/>
        <v>Under $750,000</v>
      </c>
      <c r="T411" s="66"/>
      <c r="U411" s="66"/>
      <c r="V411" s="66"/>
      <c r="W411" s="204"/>
      <c r="X411" s="52">
        <v>495</v>
      </c>
      <c r="Y411" s="52"/>
      <c r="Z411" s="53">
        <f t="shared" si="68"/>
        <v>495</v>
      </c>
      <c r="AA411" s="54">
        <f t="shared" si="74"/>
        <v>495</v>
      </c>
      <c r="AB411" s="55">
        <f t="shared" si="79"/>
        <v>0</v>
      </c>
      <c r="AC411" s="56" t="str">
        <f t="shared" si="75"/>
        <v>No</v>
      </c>
      <c r="AD411" s="56">
        <f t="shared" ref="AD411:AD474" si="80">IF(G411=MIN($G$4:$G$1048576),10,IF(G411=MIN($G$4:$G$1048576)+1,9,IF(G411=MIN($G$4:$G$1048576)+2,8,IF(G411=MIN($G$4:$G$1048576)+3,7,IF(G411=MIN($G$4:$G$1048576)+4,6,IF(G411=MIN($G$4:$G$1048576)+5,5,IF(G411=MIN($G$4:$G$1048576)+6,4,IF(G411=MIN($G$4:$G$1048576)+7,3,IF(G411=MIN($G$4:$G$1048576)+8,2,IF(G411=MIN($G$4:$G$1048576)+9,1,0))))))))))</f>
        <v>4</v>
      </c>
      <c r="AE411" s="56"/>
      <c r="AF411" s="56">
        <f t="shared" si="76"/>
        <v>495</v>
      </c>
      <c r="AG411" s="57">
        <f t="shared" si="77"/>
        <v>4.1000494999999999</v>
      </c>
      <c r="AH411" s="56" t="str">
        <f t="shared" si="71"/>
        <v>Yes</v>
      </c>
      <c r="AI411" s="56"/>
      <c r="AJ411" s="56"/>
      <c r="AK411" s="56"/>
      <c r="AL411" s="56"/>
      <c r="AM411" s="56"/>
      <c r="AN411" s="56"/>
      <c r="AO411" s="56"/>
      <c r="AP411" s="56"/>
      <c r="AQ411" s="56"/>
      <c r="AR411" s="56"/>
      <c r="AS411" s="233"/>
      <c r="AT411" s="233"/>
    </row>
    <row r="412" spans="1:46" ht="18" hidden="1" customHeight="1">
      <c r="A412" s="48" t="s">
        <v>66</v>
      </c>
      <c r="B412" s="48" t="s">
        <v>10</v>
      </c>
      <c r="C412" s="108" t="s">
        <v>251</v>
      </c>
      <c r="D412" s="48"/>
      <c r="E412" s="69"/>
      <c r="F412" s="69" t="s">
        <v>136</v>
      </c>
      <c r="G412" s="63">
        <v>2027</v>
      </c>
      <c r="H412" s="63"/>
      <c r="I412" s="63">
        <v>2027</v>
      </c>
      <c r="J412" s="48" t="str">
        <f t="shared" si="72"/>
        <v>Single Year</v>
      </c>
      <c r="K412" s="49" t="s">
        <v>237</v>
      </c>
      <c r="L412" s="63"/>
      <c r="M412" s="190" t="s">
        <v>719</v>
      </c>
      <c r="N412" s="64"/>
      <c r="O412" s="64"/>
      <c r="P412" s="64"/>
      <c r="Q412" s="64"/>
      <c r="R412" s="64"/>
      <c r="S412" s="50" t="str">
        <f t="shared" si="73"/>
        <v>Under $750,000</v>
      </c>
      <c r="T412" s="66"/>
      <c r="U412" s="66"/>
      <c r="V412" s="66"/>
      <c r="W412" s="204"/>
      <c r="X412" s="52">
        <v>300</v>
      </c>
      <c r="Y412" s="52"/>
      <c r="Z412" s="53">
        <f t="shared" si="68"/>
        <v>300</v>
      </c>
      <c r="AA412" s="54">
        <f t="shared" si="74"/>
        <v>300</v>
      </c>
      <c r="AB412" s="55">
        <f t="shared" si="79"/>
        <v>0</v>
      </c>
      <c r="AC412" s="56" t="str">
        <f t="shared" si="75"/>
        <v>No</v>
      </c>
      <c r="AD412" s="56">
        <f t="shared" si="80"/>
        <v>4</v>
      </c>
      <c r="AE412" s="56"/>
      <c r="AF412" s="56">
        <f t="shared" si="76"/>
        <v>300</v>
      </c>
      <c r="AG412" s="57">
        <f t="shared" si="77"/>
        <v>4.1000300000000003</v>
      </c>
      <c r="AH412" s="56" t="str">
        <f t="shared" si="71"/>
        <v>Yes</v>
      </c>
      <c r="AI412" s="56"/>
      <c r="AJ412" s="56"/>
      <c r="AK412" s="56"/>
      <c r="AL412" s="56"/>
      <c r="AM412" s="56"/>
      <c r="AN412" s="56"/>
      <c r="AO412" s="56"/>
      <c r="AP412" s="56"/>
      <c r="AQ412" s="56"/>
      <c r="AR412" s="56"/>
      <c r="AS412" s="233"/>
      <c r="AT412" s="233"/>
    </row>
    <row r="413" spans="1:46" ht="18" hidden="1" customHeight="1">
      <c r="A413" s="48" t="s">
        <v>66</v>
      </c>
      <c r="B413" s="48" t="s">
        <v>10</v>
      </c>
      <c r="C413" s="108" t="s">
        <v>251</v>
      </c>
      <c r="D413" s="48"/>
      <c r="E413" s="69"/>
      <c r="F413" s="48" t="s">
        <v>139</v>
      </c>
      <c r="G413" s="63">
        <v>2027</v>
      </c>
      <c r="H413" s="63"/>
      <c r="I413" s="63">
        <v>2027</v>
      </c>
      <c r="J413" s="48" t="str">
        <f t="shared" si="72"/>
        <v>Single Year</v>
      </c>
      <c r="K413" s="49" t="s">
        <v>237</v>
      </c>
      <c r="L413" s="63"/>
      <c r="M413" s="190" t="s">
        <v>720</v>
      </c>
      <c r="N413" s="64"/>
      <c r="O413" s="64"/>
      <c r="P413" s="64"/>
      <c r="Q413" s="64"/>
      <c r="R413" s="64"/>
      <c r="S413" s="50" t="str">
        <f t="shared" si="73"/>
        <v>$1 Million to $5 Million</v>
      </c>
      <c r="T413" s="66"/>
      <c r="U413" s="66"/>
      <c r="V413" s="66"/>
      <c r="W413" s="204"/>
      <c r="X413" s="52">
        <v>1500</v>
      </c>
      <c r="Y413" s="52"/>
      <c r="Z413" s="53">
        <f t="shared" si="68"/>
        <v>1500</v>
      </c>
      <c r="AA413" s="54">
        <f t="shared" si="74"/>
        <v>1500</v>
      </c>
      <c r="AB413" s="55">
        <f t="shared" si="79"/>
        <v>0</v>
      </c>
      <c r="AC413" s="56" t="str">
        <f t="shared" si="75"/>
        <v>Yes</v>
      </c>
      <c r="AD413" s="56">
        <f t="shared" si="80"/>
        <v>4</v>
      </c>
      <c r="AE413" s="56"/>
      <c r="AF413" s="56">
        <f t="shared" si="76"/>
        <v>1500</v>
      </c>
      <c r="AG413" s="57">
        <f t="shared" si="77"/>
        <v>4.1001500000000002</v>
      </c>
      <c r="AH413" s="56" t="str">
        <f t="shared" si="71"/>
        <v>Yes</v>
      </c>
      <c r="AI413" s="56"/>
      <c r="AJ413" s="56"/>
      <c r="AK413" s="56"/>
      <c r="AL413" s="56"/>
      <c r="AM413" s="56"/>
      <c r="AN413" s="56"/>
      <c r="AO413" s="56"/>
      <c r="AP413" s="56"/>
      <c r="AQ413" s="56"/>
      <c r="AR413" s="56"/>
      <c r="AS413" s="88"/>
      <c r="AT413" s="88"/>
    </row>
    <row r="414" spans="1:46" ht="18" hidden="1" customHeight="1">
      <c r="A414" s="48" t="s">
        <v>66</v>
      </c>
      <c r="B414" s="48" t="s">
        <v>10</v>
      </c>
      <c r="C414" s="108" t="s">
        <v>251</v>
      </c>
      <c r="D414" s="48"/>
      <c r="E414" s="69"/>
      <c r="F414" s="69" t="s">
        <v>145</v>
      </c>
      <c r="G414" s="63">
        <v>2027</v>
      </c>
      <c r="H414" s="63"/>
      <c r="I414" s="63">
        <v>2027</v>
      </c>
      <c r="J414" s="48" t="str">
        <f t="shared" si="72"/>
        <v>Single Year</v>
      </c>
      <c r="K414" s="49" t="s">
        <v>237</v>
      </c>
      <c r="L414" s="63"/>
      <c r="M414" s="190" t="s">
        <v>721</v>
      </c>
      <c r="N414" s="64"/>
      <c r="O414" s="64"/>
      <c r="P414" s="64"/>
      <c r="Q414" s="64"/>
      <c r="R414" s="64"/>
      <c r="S414" s="50" t="str">
        <f t="shared" si="73"/>
        <v>Under $750,000</v>
      </c>
      <c r="T414" s="66"/>
      <c r="U414" s="66"/>
      <c r="V414" s="66"/>
      <c r="W414" s="204"/>
      <c r="X414" s="52">
        <v>700</v>
      </c>
      <c r="Y414" s="52"/>
      <c r="Z414" s="53">
        <f t="shared" si="68"/>
        <v>700</v>
      </c>
      <c r="AA414" s="54">
        <f t="shared" si="74"/>
        <v>700</v>
      </c>
      <c r="AB414" s="55">
        <f t="shared" si="79"/>
        <v>0</v>
      </c>
      <c r="AC414" s="56" t="str">
        <f t="shared" si="75"/>
        <v>No</v>
      </c>
      <c r="AD414" s="56">
        <f t="shared" si="80"/>
        <v>4</v>
      </c>
      <c r="AE414" s="56"/>
      <c r="AF414" s="56">
        <f t="shared" si="76"/>
        <v>700</v>
      </c>
      <c r="AG414" s="57">
        <f t="shared" si="77"/>
        <v>4.1000699999999997</v>
      </c>
      <c r="AH414" s="56" t="str">
        <f t="shared" si="71"/>
        <v>Yes</v>
      </c>
      <c r="AI414" s="56"/>
      <c r="AJ414" s="56"/>
      <c r="AK414" s="56"/>
      <c r="AL414" s="56"/>
      <c r="AM414" s="56"/>
      <c r="AN414" s="56"/>
      <c r="AO414" s="56"/>
      <c r="AP414" s="56"/>
      <c r="AQ414" s="56"/>
      <c r="AR414" s="56"/>
      <c r="AS414" s="88"/>
      <c r="AT414" s="88"/>
    </row>
    <row r="415" spans="1:46" ht="18" hidden="1" customHeight="1">
      <c r="A415" s="48" t="s">
        <v>66</v>
      </c>
      <c r="B415" s="48" t="s">
        <v>188</v>
      </c>
      <c r="C415" s="173" t="s">
        <v>251</v>
      </c>
      <c r="D415" s="69"/>
      <c r="E415" s="69"/>
      <c r="F415" s="48" t="s">
        <v>145</v>
      </c>
      <c r="G415" s="63">
        <v>2027</v>
      </c>
      <c r="H415" s="63"/>
      <c r="I415" s="63">
        <v>2027</v>
      </c>
      <c r="J415" s="48" t="str">
        <f t="shared" si="72"/>
        <v>Single Year</v>
      </c>
      <c r="K415" s="49" t="s">
        <v>237</v>
      </c>
      <c r="L415" s="63"/>
      <c r="M415" s="190" t="s">
        <v>722</v>
      </c>
      <c r="N415" s="64"/>
      <c r="O415" s="64"/>
      <c r="P415" s="64"/>
      <c r="Q415" s="64"/>
      <c r="R415" s="64"/>
      <c r="S415" s="50" t="str">
        <f t="shared" si="73"/>
        <v>Under $750,000</v>
      </c>
      <c r="T415" s="66"/>
      <c r="U415" s="66"/>
      <c r="V415" s="66"/>
      <c r="W415" s="204"/>
      <c r="X415" s="52">
        <v>428</v>
      </c>
      <c r="Y415" s="52"/>
      <c r="Z415" s="53">
        <f t="shared" si="68"/>
        <v>428</v>
      </c>
      <c r="AA415" s="54">
        <f t="shared" si="74"/>
        <v>428</v>
      </c>
      <c r="AB415" s="55">
        <f t="shared" si="79"/>
        <v>0</v>
      </c>
      <c r="AC415" s="56" t="str">
        <f t="shared" si="75"/>
        <v>No</v>
      </c>
      <c r="AD415" s="56">
        <f t="shared" si="80"/>
        <v>4</v>
      </c>
      <c r="AE415" s="56"/>
      <c r="AF415" s="56">
        <f t="shared" si="76"/>
        <v>428</v>
      </c>
      <c r="AG415" s="57">
        <f t="shared" si="77"/>
        <v>4.1000427999999998</v>
      </c>
      <c r="AH415" s="56" t="str">
        <f t="shared" si="71"/>
        <v>Yes</v>
      </c>
      <c r="AI415" s="56"/>
      <c r="AJ415" s="56"/>
      <c r="AK415" s="56"/>
      <c r="AL415" s="56"/>
      <c r="AM415" s="56"/>
      <c r="AN415" s="56"/>
      <c r="AO415" s="56"/>
      <c r="AP415" s="56"/>
      <c r="AQ415" s="56"/>
      <c r="AR415" s="56"/>
      <c r="AS415" s="88"/>
      <c r="AT415" s="88"/>
    </row>
    <row r="416" spans="1:46" ht="18" hidden="1" customHeight="1">
      <c r="A416" s="48" t="s">
        <v>66</v>
      </c>
      <c r="B416" s="48" t="s">
        <v>73</v>
      </c>
      <c r="C416" s="108" t="s">
        <v>258</v>
      </c>
      <c r="D416" s="173" t="s">
        <v>261</v>
      </c>
      <c r="E416" s="69"/>
      <c r="F416" s="48" t="s">
        <v>348</v>
      </c>
      <c r="G416" s="63">
        <v>2027</v>
      </c>
      <c r="H416" s="63"/>
      <c r="I416" s="63">
        <v>2027</v>
      </c>
      <c r="J416" s="48" t="str">
        <f t="shared" si="72"/>
        <v>Single Year</v>
      </c>
      <c r="K416" s="49" t="s">
        <v>237</v>
      </c>
      <c r="L416" s="63"/>
      <c r="M416" s="190" t="s">
        <v>723</v>
      </c>
      <c r="N416" s="64"/>
      <c r="O416" s="64"/>
      <c r="P416" s="64"/>
      <c r="Q416" s="64"/>
      <c r="R416" s="195"/>
      <c r="S416" s="50" t="str">
        <f t="shared" si="73"/>
        <v>Under $750,000</v>
      </c>
      <c r="T416" s="66"/>
      <c r="U416" s="66"/>
      <c r="V416" s="66"/>
      <c r="W416" s="204"/>
      <c r="X416" s="52">
        <v>629.5</v>
      </c>
      <c r="Y416" s="52"/>
      <c r="Z416" s="53">
        <f t="shared" si="68"/>
        <v>629.5</v>
      </c>
      <c r="AA416" s="54">
        <f t="shared" si="74"/>
        <v>629.5</v>
      </c>
      <c r="AB416" s="55">
        <f t="shared" si="79"/>
        <v>0</v>
      </c>
      <c r="AC416" s="56" t="str">
        <f t="shared" si="75"/>
        <v>No</v>
      </c>
      <c r="AD416" s="56">
        <f t="shared" si="80"/>
        <v>4</v>
      </c>
      <c r="AE416" s="56"/>
      <c r="AF416" s="56">
        <f t="shared" si="76"/>
        <v>629.5</v>
      </c>
      <c r="AG416" s="57">
        <f t="shared" si="77"/>
        <v>4.1000629499999999</v>
      </c>
      <c r="AH416" s="56" t="str">
        <f t="shared" si="71"/>
        <v>Yes</v>
      </c>
      <c r="AI416" s="56"/>
      <c r="AJ416" s="56"/>
      <c r="AK416" s="56"/>
      <c r="AL416" s="56"/>
      <c r="AM416" s="56"/>
      <c r="AN416" s="56"/>
      <c r="AO416" s="56"/>
      <c r="AP416" s="56"/>
      <c r="AQ416" s="56"/>
      <c r="AR416" s="56"/>
      <c r="AS416" s="88"/>
      <c r="AT416" s="88"/>
    </row>
    <row r="417" spans="1:46" ht="18" hidden="1" customHeight="1">
      <c r="A417" s="48" t="s">
        <v>66</v>
      </c>
      <c r="B417" s="48" t="s">
        <v>33</v>
      </c>
      <c r="C417" s="173" t="s">
        <v>258</v>
      </c>
      <c r="D417" s="173" t="s">
        <v>261</v>
      </c>
      <c r="E417" s="69"/>
      <c r="F417" s="48" t="s">
        <v>145</v>
      </c>
      <c r="G417" s="63">
        <v>2027</v>
      </c>
      <c r="H417" s="63"/>
      <c r="I417" s="63">
        <v>2027</v>
      </c>
      <c r="J417" s="48" t="str">
        <f t="shared" si="72"/>
        <v>Single Year</v>
      </c>
      <c r="K417" s="49" t="s">
        <v>237</v>
      </c>
      <c r="L417" s="63"/>
      <c r="M417" s="190" t="s">
        <v>724</v>
      </c>
      <c r="N417" s="64"/>
      <c r="O417" s="64"/>
      <c r="P417" s="64"/>
      <c r="Q417" s="64"/>
      <c r="R417" s="64"/>
      <c r="S417" s="50" t="str">
        <f t="shared" si="73"/>
        <v>Under $750,000</v>
      </c>
      <c r="T417" s="66"/>
      <c r="U417" s="66"/>
      <c r="V417" s="66"/>
      <c r="W417" s="204"/>
      <c r="X417" s="52">
        <v>180</v>
      </c>
      <c r="Y417" s="52"/>
      <c r="Z417" s="53">
        <f t="shared" si="68"/>
        <v>180</v>
      </c>
      <c r="AA417" s="54">
        <f t="shared" si="74"/>
        <v>180</v>
      </c>
      <c r="AB417" s="55">
        <f t="shared" si="79"/>
        <v>0</v>
      </c>
      <c r="AC417" s="56" t="str">
        <f t="shared" si="75"/>
        <v>No</v>
      </c>
      <c r="AD417" s="56">
        <f t="shared" si="80"/>
        <v>4</v>
      </c>
      <c r="AE417" s="56"/>
      <c r="AF417" s="56">
        <f t="shared" si="76"/>
        <v>180</v>
      </c>
      <c r="AG417" s="57">
        <f t="shared" si="77"/>
        <v>4.1000180000000004</v>
      </c>
      <c r="AH417" s="56" t="str">
        <f t="shared" si="71"/>
        <v>Yes</v>
      </c>
      <c r="AI417" s="56"/>
      <c r="AJ417" s="56"/>
      <c r="AK417" s="56"/>
      <c r="AL417" s="56"/>
      <c r="AM417" s="56"/>
      <c r="AN417" s="56"/>
      <c r="AO417" s="56"/>
      <c r="AP417" s="56"/>
      <c r="AQ417" s="56"/>
      <c r="AR417" s="56"/>
      <c r="AS417" s="268"/>
      <c r="AT417" s="268"/>
    </row>
    <row r="418" spans="1:46" ht="18" hidden="1" customHeight="1">
      <c r="A418" s="48" t="s">
        <v>66</v>
      </c>
      <c r="B418" s="48" t="s">
        <v>33</v>
      </c>
      <c r="C418" s="108" t="s">
        <v>258</v>
      </c>
      <c r="D418" s="173" t="s">
        <v>261</v>
      </c>
      <c r="E418" s="69"/>
      <c r="F418" s="48" t="s">
        <v>145</v>
      </c>
      <c r="G418" s="63">
        <v>2027</v>
      </c>
      <c r="H418" s="63"/>
      <c r="I418" s="63">
        <v>2027</v>
      </c>
      <c r="J418" s="48" t="str">
        <f t="shared" si="72"/>
        <v>Single Year</v>
      </c>
      <c r="K418" s="49" t="s">
        <v>237</v>
      </c>
      <c r="L418" s="63"/>
      <c r="M418" s="190" t="s">
        <v>725</v>
      </c>
      <c r="N418" s="64"/>
      <c r="O418" s="64"/>
      <c r="P418" s="64"/>
      <c r="Q418" s="64"/>
      <c r="R418" s="64"/>
      <c r="S418" s="50" t="str">
        <f t="shared" si="73"/>
        <v>Under $750,000</v>
      </c>
      <c r="T418" s="66"/>
      <c r="U418" s="66"/>
      <c r="V418" s="66"/>
      <c r="W418" s="204"/>
      <c r="X418" s="52">
        <v>120</v>
      </c>
      <c r="Y418" s="52"/>
      <c r="Z418" s="53">
        <f t="shared" si="68"/>
        <v>120</v>
      </c>
      <c r="AA418" s="54">
        <f t="shared" si="74"/>
        <v>120</v>
      </c>
      <c r="AB418" s="55">
        <f t="shared" si="79"/>
        <v>0</v>
      </c>
      <c r="AC418" s="56" t="str">
        <f t="shared" si="75"/>
        <v>No</v>
      </c>
      <c r="AD418" s="56">
        <f t="shared" si="80"/>
        <v>4</v>
      </c>
      <c r="AE418" s="56"/>
      <c r="AF418" s="56">
        <f t="shared" si="76"/>
        <v>120</v>
      </c>
      <c r="AG418" s="57">
        <f t="shared" si="77"/>
        <v>4.1000120000000004</v>
      </c>
      <c r="AH418" s="56" t="str">
        <f t="shared" si="71"/>
        <v>Yes</v>
      </c>
      <c r="AI418" s="56"/>
      <c r="AJ418" s="56"/>
      <c r="AK418" s="56"/>
      <c r="AL418" s="56"/>
      <c r="AM418" s="56"/>
      <c r="AN418" s="56"/>
      <c r="AO418" s="56"/>
      <c r="AP418" s="56"/>
      <c r="AQ418" s="56"/>
      <c r="AR418" s="56"/>
      <c r="AS418" s="88"/>
      <c r="AT418" s="88"/>
    </row>
    <row r="419" spans="1:46" ht="18" hidden="1" customHeight="1">
      <c r="A419" s="48" t="s">
        <v>66</v>
      </c>
      <c r="B419" s="48" t="s">
        <v>33</v>
      </c>
      <c r="C419" s="108" t="s">
        <v>258</v>
      </c>
      <c r="D419" s="173" t="s">
        <v>261</v>
      </c>
      <c r="E419" s="69"/>
      <c r="F419" s="48" t="s">
        <v>145</v>
      </c>
      <c r="G419" s="63">
        <v>2027</v>
      </c>
      <c r="H419" s="63"/>
      <c r="I419" s="63">
        <v>2027</v>
      </c>
      <c r="J419" s="48" t="str">
        <f t="shared" si="72"/>
        <v>Single Year</v>
      </c>
      <c r="K419" s="49" t="s">
        <v>237</v>
      </c>
      <c r="L419" s="63"/>
      <c r="M419" s="190" t="s">
        <v>726</v>
      </c>
      <c r="N419" s="64"/>
      <c r="O419" s="64"/>
      <c r="P419" s="64"/>
      <c r="Q419" s="64"/>
      <c r="R419" s="64"/>
      <c r="S419" s="50" t="str">
        <f t="shared" si="73"/>
        <v>Under $750,000</v>
      </c>
      <c r="T419" s="66"/>
      <c r="U419" s="66"/>
      <c r="V419" s="66"/>
      <c r="W419" s="204"/>
      <c r="X419" s="52">
        <v>100</v>
      </c>
      <c r="Y419" s="52"/>
      <c r="Z419" s="53">
        <f t="shared" si="68"/>
        <v>100</v>
      </c>
      <c r="AA419" s="54">
        <f t="shared" si="74"/>
        <v>100</v>
      </c>
      <c r="AB419" s="55">
        <f t="shared" si="79"/>
        <v>0</v>
      </c>
      <c r="AC419" s="56" t="str">
        <f t="shared" si="75"/>
        <v>No</v>
      </c>
      <c r="AD419" s="56">
        <f t="shared" si="80"/>
        <v>4</v>
      </c>
      <c r="AE419" s="56"/>
      <c r="AF419" s="56">
        <f t="shared" si="76"/>
        <v>100</v>
      </c>
      <c r="AG419" s="57">
        <f t="shared" si="77"/>
        <v>4.1000100000000002</v>
      </c>
      <c r="AH419" s="56" t="str">
        <f t="shared" si="71"/>
        <v>Yes</v>
      </c>
      <c r="AI419" s="56"/>
      <c r="AJ419" s="56"/>
      <c r="AK419" s="56"/>
      <c r="AL419" s="56"/>
      <c r="AM419" s="56"/>
      <c r="AN419" s="56"/>
      <c r="AO419" s="56"/>
      <c r="AP419" s="56"/>
      <c r="AQ419" s="56"/>
      <c r="AR419" s="56"/>
      <c r="AS419" s="88"/>
      <c r="AT419" s="88"/>
    </row>
    <row r="420" spans="1:46" ht="18" customHeight="1">
      <c r="A420" s="173" t="s">
        <v>66</v>
      </c>
      <c r="B420" s="173" t="s">
        <v>33</v>
      </c>
      <c r="C420" s="108" t="s">
        <v>251</v>
      </c>
      <c r="D420" s="173"/>
      <c r="E420" s="173"/>
      <c r="F420" s="173" t="s">
        <v>145</v>
      </c>
      <c r="G420" s="189">
        <v>2027</v>
      </c>
      <c r="H420" s="189">
        <v>2027</v>
      </c>
      <c r="I420" s="189"/>
      <c r="J420" s="48" t="str">
        <f t="shared" si="72"/>
        <v>Multi Year</v>
      </c>
      <c r="K420" s="189" t="s">
        <v>237</v>
      </c>
      <c r="L420" s="200"/>
      <c r="M420" s="183" t="s">
        <v>727</v>
      </c>
      <c r="N420" s="195"/>
      <c r="O420" s="195"/>
      <c r="P420" s="195"/>
      <c r="Q420" s="195"/>
      <c r="R420" s="64"/>
      <c r="S420" s="50" t="str">
        <f t="shared" si="73"/>
        <v>$1 Million to $5 Million</v>
      </c>
      <c r="T420" s="234"/>
      <c r="U420" s="234"/>
      <c r="V420" s="191"/>
      <c r="W420" s="204"/>
      <c r="X420" s="288">
        <v>500</v>
      </c>
      <c r="Y420" s="288">
        <v>500</v>
      </c>
      <c r="Z420" s="276">
        <f t="shared" si="68"/>
        <v>1000</v>
      </c>
      <c r="AA420" s="332">
        <f t="shared" si="74"/>
        <v>1000</v>
      </c>
      <c r="AB420" s="55">
        <f t="shared" si="79"/>
        <v>500</v>
      </c>
      <c r="AC420" s="56" t="str">
        <f t="shared" si="75"/>
        <v>Yes</v>
      </c>
      <c r="AD420" s="56">
        <f t="shared" si="80"/>
        <v>4</v>
      </c>
      <c r="AE420" s="56"/>
      <c r="AF420" s="56">
        <f t="shared" si="76"/>
        <v>500</v>
      </c>
      <c r="AG420" s="57">
        <f t="shared" si="77"/>
        <v>4.2000999999999999</v>
      </c>
      <c r="AH420" s="56" t="str">
        <f t="shared" si="71"/>
        <v>Yes</v>
      </c>
      <c r="AI420" s="56"/>
      <c r="AJ420" s="56"/>
      <c r="AK420" s="56"/>
      <c r="AL420" s="56"/>
      <c r="AM420" s="56"/>
      <c r="AN420" s="56"/>
      <c r="AO420" s="56"/>
      <c r="AP420" s="56"/>
      <c r="AQ420" s="56"/>
      <c r="AR420" s="56"/>
      <c r="AS420" s="88"/>
      <c r="AT420" s="88"/>
    </row>
    <row r="421" spans="1:46" ht="18" hidden="1" customHeight="1">
      <c r="A421" s="48" t="s">
        <v>39</v>
      </c>
      <c r="B421" s="48" t="s">
        <v>46</v>
      </c>
      <c r="C421" s="108" t="s">
        <v>258</v>
      </c>
      <c r="D421" s="173" t="s">
        <v>261</v>
      </c>
      <c r="E421" s="69"/>
      <c r="F421" s="48" t="s">
        <v>145</v>
      </c>
      <c r="G421" s="63">
        <v>2027</v>
      </c>
      <c r="H421" s="63"/>
      <c r="I421" s="63">
        <v>2027</v>
      </c>
      <c r="J421" s="48" t="str">
        <f t="shared" si="72"/>
        <v>Single Year</v>
      </c>
      <c r="K421" s="49" t="s">
        <v>237</v>
      </c>
      <c r="L421" s="63"/>
      <c r="M421" s="190" t="s">
        <v>728</v>
      </c>
      <c r="N421" s="64"/>
      <c r="O421" s="64"/>
      <c r="P421" s="64"/>
      <c r="Q421" s="64"/>
      <c r="R421" s="64"/>
      <c r="S421" s="50" t="str">
        <f t="shared" si="73"/>
        <v>Under $750,000</v>
      </c>
      <c r="T421" s="66"/>
      <c r="U421" s="66"/>
      <c r="V421" s="66"/>
      <c r="W421" s="204"/>
      <c r="X421" s="52">
        <v>100</v>
      </c>
      <c r="Y421" s="52"/>
      <c r="Z421" s="53">
        <f t="shared" si="68"/>
        <v>100</v>
      </c>
      <c r="AA421" s="54">
        <f t="shared" si="74"/>
        <v>100</v>
      </c>
      <c r="AB421" s="55">
        <f t="shared" si="79"/>
        <v>0</v>
      </c>
      <c r="AC421" s="56" t="str">
        <f t="shared" si="75"/>
        <v>No</v>
      </c>
      <c r="AD421" s="56">
        <f t="shared" si="80"/>
        <v>4</v>
      </c>
      <c r="AE421" s="56"/>
      <c r="AF421" s="56">
        <f t="shared" si="76"/>
        <v>100</v>
      </c>
      <c r="AG421" s="57">
        <f t="shared" si="77"/>
        <v>4.1000100000000002</v>
      </c>
      <c r="AH421" s="56" t="str">
        <f t="shared" si="71"/>
        <v>Yes</v>
      </c>
      <c r="AI421" s="56"/>
      <c r="AJ421" s="56"/>
      <c r="AK421" s="56"/>
      <c r="AL421" s="56"/>
      <c r="AM421" s="56"/>
      <c r="AN421" s="56"/>
      <c r="AO421" s="56"/>
      <c r="AP421" s="56"/>
      <c r="AQ421" s="56"/>
      <c r="AR421" s="56"/>
      <c r="AS421" s="238"/>
      <c r="AT421" s="238"/>
    </row>
    <row r="422" spans="1:46" ht="18" hidden="1" customHeight="1">
      <c r="A422" s="48" t="s">
        <v>39</v>
      </c>
      <c r="B422" s="48" t="s">
        <v>46</v>
      </c>
      <c r="C422" s="173" t="s">
        <v>258</v>
      </c>
      <c r="D422" s="173" t="s">
        <v>261</v>
      </c>
      <c r="E422" s="69"/>
      <c r="F422" s="48" t="s">
        <v>145</v>
      </c>
      <c r="G422" s="63">
        <v>2027</v>
      </c>
      <c r="H422" s="63"/>
      <c r="I422" s="63">
        <v>2027</v>
      </c>
      <c r="J422" s="48" t="str">
        <f t="shared" si="72"/>
        <v>Single Year</v>
      </c>
      <c r="K422" s="49" t="s">
        <v>237</v>
      </c>
      <c r="L422" s="63"/>
      <c r="M422" s="190" t="s">
        <v>729</v>
      </c>
      <c r="N422" s="64"/>
      <c r="O422" s="64"/>
      <c r="P422" s="64"/>
      <c r="Q422" s="64"/>
      <c r="R422" s="64"/>
      <c r="S422" s="50" t="str">
        <f t="shared" si="73"/>
        <v>Under $750,000</v>
      </c>
      <c r="T422" s="66"/>
      <c r="U422" s="66"/>
      <c r="V422" s="66"/>
      <c r="W422" s="204"/>
      <c r="X422" s="52">
        <v>625</v>
      </c>
      <c r="Y422" s="52"/>
      <c r="Z422" s="53">
        <f t="shared" si="68"/>
        <v>625</v>
      </c>
      <c r="AA422" s="54">
        <f t="shared" si="74"/>
        <v>625</v>
      </c>
      <c r="AB422" s="55">
        <f t="shared" si="79"/>
        <v>0</v>
      </c>
      <c r="AC422" s="56" t="str">
        <f t="shared" si="75"/>
        <v>No</v>
      </c>
      <c r="AD422" s="56">
        <f t="shared" si="80"/>
        <v>4</v>
      </c>
      <c r="AE422" s="56"/>
      <c r="AF422" s="56">
        <f t="shared" si="76"/>
        <v>625</v>
      </c>
      <c r="AG422" s="57">
        <f t="shared" si="77"/>
        <v>4.1000624999999999</v>
      </c>
      <c r="AH422" s="56" t="str">
        <f t="shared" si="71"/>
        <v>Yes</v>
      </c>
      <c r="AI422" s="56"/>
      <c r="AJ422" s="56"/>
      <c r="AK422" s="56"/>
      <c r="AL422" s="56"/>
      <c r="AM422" s="56"/>
      <c r="AN422" s="56"/>
      <c r="AO422" s="56"/>
      <c r="AP422" s="56"/>
      <c r="AQ422" s="56"/>
      <c r="AR422" s="56"/>
      <c r="AS422" s="88"/>
      <c r="AT422" s="88"/>
    </row>
    <row r="423" spans="1:46" ht="18" hidden="1" customHeight="1">
      <c r="A423" s="48" t="s">
        <v>39</v>
      </c>
      <c r="B423" s="48" t="s">
        <v>46</v>
      </c>
      <c r="C423" s="173" t="s">
        <v>258</v>
      </c>
      <c r="D423" s="173" t="s">
        <v>261</v>
      </c>
      <c r="E423" s="69"/>
      <c r="F423" s="69" t="s">
        <v>145</v>
      </c>
      <c r="G423" s="63">
        <v>2027</v>
      </c>
      <c r="H423" s="63"/>
      <c r="I423" s="63">
        <v>2027</v>
      </c>
      <c r="J423" s="48" t="str">
        <f t="shared" si="72"/>
        <v>Single Year</v>
      </c>
      <c r="K423" s="49" t="s">
        <v>237</v>
      </c>
      <c r="L423" s="63"/>
      <c r="M423" s="190" t="s">
        <v>730</v>
      </c>
      <c r="N423" s="64"/>
      <c r="O423" s="64"/>
      <c r="P423" s="64"/>
      <c r="Q423" s="64"/>
      <c r="R423" s="64"/>
      <c r="S423" s="50" t="str">
        <f t="shared" si="73"/>
        <v>Under $750,000</v>
      </c>
      <c r="T423" s="66"/>
      <c r="U423" s="66"/>
      <c r="V423" s="66"/>
      <c r="W423" s="204"/>
      <c r="X423" s="52">
        <v>350</v>
      </c>
      <c r="Y423" s="52"/>
      <c r="Z423" s="53">
        <f t="shared" si="68"/>
        <v>350</v>
      </c>
      <c r="AA423" s="54">
        <f t="shared" si="74"/>
        <v>350</v>
      </c>
      <c r="AB423" s="55">
        <f t="shared" si="79"/>
        <v>0</v>
      </c>
      <c r="AC423" s="56" t="str">
        <f t="shared" si="75"/>
        <v>No</v>
      </c>
      <c r="AD423" s="56">
        <f t="shared" si="80"/>
        <v>4</v>
      </c>
      <c r="AE423" s="56"/>
      <c r="AF423" s="56">
        <f t="shared" si="76"/>
        <v>350</v>
      </c>
      <c r="AG423" s="57">
        <f t="shared" si="77"/>
        <v>4.1000350000000001</v>
      </c>
      <c r="AH423" s="56" t="str">
        <f t="shared" si="71"/>
        <v>Yes</v>
      </c>
      <c r="AI423" s="56"/>
      <c r="AJ423" s="56"/>
      <c r="AK423" s="56"/>
      <c r="AL423" s="56"/>
      <c r="AM423" s="56"/>
      <c r="AN423" s="56"/>
      <c r="AO423" s="56"/>
      <c r="AP423" s="56"/>
      <c r="AQ423" s="56"/>
      <c r="AR423" s="56"/>
      <c r="AS423" s="88"/>
      <c r="AT423" s="88"/>
    </row>
    <row r="424" spans="1:46" ht="18" hidden="1" customHeight="1">
      <c r="A424" s="48" t="s">
        <v>39</v>
      </c>
      <c r="B424" s="48" t="s">
        <v>46</v>
      </c>
      <c r="C424" s="108" t="s">
        <v>258</v>
      </c>
      <c r="D424" s="173" t="s">
        <v>261</v>
      </c>
      <c r="E424" s="69"/>
      <c r="F424" s="48" t="s">
        <v>145</v>
      </c>
      <c r="G424" s="63">
        <v>2027</v>
      </c>
      <c r="H424" s="63"/>
      <c r="I424" s="63">
        <v>2027</v>
      </c>
      <c r="J424" s="48" t="str">
        <f t="shared" si="72"/>
        <v>Single Year</v>
      </c>
      <c r="K424" s="49" t="s">
        <v>237</v>
      </c>
      <c r="L424" s="63"/>
      <c r="M424" s="190" t="s">
        <v>731</v>
      </c>
      <c r="N424" s="64"/>
      <c r="O424" s="64"/>
      <c r="P424" s="64"/>
      <c r="Q424" s="64"/>
      <c r="R424" s="64"/>
      <c r="S424" s="50" t="str">
        <f t="shared" si="73"/>
        <v>$750,000 to $1 Million</v>
      </c>
      <c r="T424" s="66"/>
      <c r="U424" s="66"/>
      <c r="V424" s="66"/>
      <c r="W424" s="204"/>
      <c r="X424" s="52">
        <v>986.6</v>
      </c>
      <c r="Y424" s="52"/>
      <c r="Z424" s="53">
        <f t="shared" si="68"/>
        <v>986.6</v>
      </c>
      <c r="AA424" s="54">
        <f t="shared" si="74"/>
        <v>986.6</v>
      </c>
      <c r="AB424" s="55">
        <f t="shared" si="79"/>
        <v>0</v>
      </c>
      <c r="AC424" s="56" t="str">
        <f t="shared" si="75"/>
        <v>Yes</v>
      </c>
      <c r="AD424" s="56">
        <f t="shared" si="80"/>
        <v>4</v>
      </c>
      <c r="AE424" s="56"/>
      <c r="AF424" s="56">
        <f t="shared" si="76"/>
        <v>986.6</v>
      </c>
      <c r="AG424" s="57">
        <f t="shared" si="77"/>
        <v>4.1000986599999996</v>
      </c>
      <c r="AH424" s="56" t="str">
        <f t="shared" si="71"/>
        <v>Yes</v>
      </c>
      <c r="AI424" s="56"/>
      <c r="AJ424" s="56"/>
      <c r="AK424" s="56"/>
      <c r="AL424" s="56"/>
      <c r="AM424" s="56"/>
      <c r="AN424" s="56"/>
      <c r="AO424" s="56"/>
      <c r="AP424" s="56"/>
      <c r="AQ424" s="56"/>
      <c r="AR424" s="56"/>
      <c r="AS424" s="88"/>
      <c r="AT424" s="88"/>
    </row>
    <row r="425" spans="1:46" ht="18" hidden="1" customHeight="1">
      <c r="A425" s="48" t="s">
        <v>39</v>
      </c>
      <c r="B425" s="48" t="s">
        <v>46</v>
      </c>
      <c r="C425" s="108" t="s">
        <v>258</v>
      </c>
      <c r="D425" s="173" t="s">
        <v>261</v>
      </c>
      <c r="E425" s="69"/>
      <c r="F425" s="48" t="s">
        <v>145</v>
      </c>
      <c r="G425" s="63">
        <v>2027</v>
      </c>
      <c r="H425" s="63"/>
      <c r="I425" s="63">
        <v>2027</v>
      </c>
      <c r="J425" s="48" t="str">
        <f t="shared" si="72"/>
        <v>Single Year</v>
      </c>
      <c r="K425" s="49" t="s">
        <v>237</v>
      </c>
      <c r="L425" s="63"/>
      <c r="M425" s="190" t="s">
        <v>732</v>
      </c>
      <c r="N425" s="64"/>
      <c r="O425" s="64"/>
      <c r="P425" s="64"/>
      <c r="Q425" s="64"/>
      <c r="R425" s="64"/>
      <c r="S425" s="50" t="str">
        <f t="shared" si="73"/>
        <v>Under $750,000</v>
      </c>
      <c r="T425" s="66"/>
      <c r="U425" s="66"/>
      <c r="V425" s="66"/>
      <c r="W425" s="204"/>
      <c r="X425" s="52">
        <v>269.10000000000002</v>
      </c>
      <c r="Y425" s="52"/>
      <c r="Z425" s="53">
        <f t="shared" si="68"/>
        <v>269.10000000000002</v>
      </c>
      <c r="AA425" s="54">
        <f t="shared" si="74"/>
        <v>269.10000000000002</v>
      </c>
      <c r="AB425" s="55">
        <f t="shared" si="79"/>
        <v>0</v>
      </c>
      <c r="AC425" s="56" t="str">
        <f t="shared" si="75"/>
        <v>No</v>
      </c>
      <c r="AD425" s="56">
        <f t="shared" si="80"/>
        <v>4</v>
      </c>
      <c r="AE425" s="56"/>
      <c r="AF425" s="56">
        <f t="shared" si="76"/>
        <v>269.10000000000002</v>
      </c>
      <c r="AG425" s="57">
        <f t="shared" si="77"/>
        <v>4.1000269100000004</v>
      </c>
      <c r="AH425" s="56" t="str">
        <f t="shared" si="71"/>
        <v>Yes</v>
      </c>
      <c r="AI425" s="56"/>
      <c r="AJ425" s="56"/>
      <c r="AK425" s="56"/>
      <c r="AL425" s="56"/>
      <c r="AM425" s="56"/>
      <c r="AN425" s="56"/>
      <c r="AO425" s="56"/>
      <c r="AP425" s="56"/>
      <c r="AQ425" s="56"/>
      <c r="AR425" s="56"/>
      <c r="AS425" s="88"/>
      <c r="AT425" s="88"/>
    </row>
    <row r="426" spans="1:46" ht="18" hidden="1" customHeight="1">
      <c r="A426" s="48" t="s">
        <v>39</v>
      </c>
      <c r="B426" s="48" t="s">
        <v>46</v>
      </c>
      <c r="C426" s="173" t="s">
        <v>258</v>
      </c>
      <c r="D426" s="173" t="s">
        <v>261</v>
      </c>
      <c r="E426" s="69"/>
      <c r="F426" s="48" t="s">
        <v>145</v>
      </c>
      <c r="G426" s="63">
        <v>2027</v>
      </c>
      <c r="H426" s="63"/>
      <c r="I426" s="63">
        <v>2027</v>
      </c>
      <c r="J426" s="48" t="str">
        <f t="shared" si="72"/>
        <v>Single Year</v>
      </c>
      <c r="K426" s="49" t="s">
        <v>237</v>
      </c>
      <c r="L426" s="63"/>
      <c r="M426" s="190" t="s">
        <v>733</v>
      </c>
      <c r="N426" s="64"/>
      <c r="O426" s="64"/>
      <c r="P426" s="64"/>
      <c r="Q426" s="64"/>
      <c r="R426" s="64"/>
      <c r="S426" s="50" t="str">
        <f t="shared" si="73"/>
        <v>Under $750,000</v>
      </c>
      <c r="T426" s="66"/>
      <c r="U426" s="66"/>
      <c r="V426" s="66"/>
      <c r="W426" s="204"/>
      <c r="X426" s="52">
        <v>375</v>
      </c>
      <c r="Y426" s="52"/>
      <c r="Z426" s="53">
        <f t="shared" si="68"/>
        <v>375</v>
      </c>
      <c r="AA426" s="54">
        <f t="shared" si="74"/>
        <v>375</v>
      </c>
      <c r="AB426" s="55">
        <f t="shared" si="79"/>
        <v>0</v>
      </c>
      <c r="AC426" s="56" t="str">
        <f t="shared" si="75"/>
        <v>No</v>
      </c>
      <c r="AD426" s="56">
        <f t="shared" si="80"/>
        <v>4</v>
      </c>
      <c r="AE426" s="56"/>
      <c r="AF426" s="56">
        <f t="shared" si="76"/>
        <v>375</v>
      </c>
      <c r="AG426" s="57">
        <f t="shared" si="77"/>
        <v>4.1000375</v>
      </c>
      <c r="AH426" s="56" t="str">
        <f t="shared" si="71"/>
        <v>Yes</v>
      </c>
      <c r="AI426" s="56"/>
      <c r="AJ426" s="56"/>
      <c r="AK426" s="56"/>
      <c r="AL426" s="56"/>
      <c r="AM426" s="56"/>
      <c r="AN426" s="56"/>
      <c r="AO426" s="56"/>
      <c r="AP426" s="56"/>
      <c r="AQ426" s="56"/>
      <c r="AR426" s="56"/>
      <c r="AS426" s="88"/>
      <c r="AT426" s="88"/>
    </row>
    <row r="427" spans="1:46" ht="18" hidden="1" customHeight="1">
      <c r="A427" s="48" t="s">
        <v>39</v>
      </c>
      <c r="B427" s="48" t="s">
        <v>53</v>
      </c>
      <c r="C427" s="108" t="s">
        <v>258</v>
      </c>
      <c r="D427" s="173" t="s">
        <v>261</v>
      </c>
      <c r="E427" s="69"/>
      <c r="F427" s="48" t="s">
        <v>145</v>
      </c>
      <c r="G427" s="63">
        <v>2027</v>
      </c>
      <c r="H427" s="63"/>
      <c r="I427" s="63">
        <v>2027</v>
      </c>
      <c r="J427" s="48" t="str">
        <f t="shared" si="72"/>
        <v>Single Year</v>
      </c>
      <c r="K427" s="49" t="s">
        <v>237</v>
      </c>
      <c r="L427" s="63"/>
      <c r="M427" s="190" t="s">
        <v>734</v>
      </c>
      <c r="N427" s="64"/>
      <c r="O427" s="64"/>
      <c r="P427" s="64"/>
      <c r="Q427" s="64"/>
      <c r="R427" s="64"/>
      <c r="S427" s="50" t="str">
        <f t="shared" si="73"/>
        <v>Under $750,000</v>
      </c>
      <c r="T427" s="66"/>
      <c r="U427" s="66"/>
      <c r="V427" s="66"/>
      <c r="W427" s="204"/>
      <c r="X427" s="52">
        <v>104.8</v>
      </c>
      <c r="Y427" s="52"/>
      <c r="Z427" s="53">
        <f t="shared" ref="Z427:Z463" si="81">SUM(U427:Y427)</f>
        <v>104.8</v>
      </c>
      <c r="AA427" s="54">
        <f t="shared" si="74"/>
        <v>104.8</v>
      </c>
      <c r="AB427" s="55">
        <f t="shared" si="79"/>
        <v>0</v>
      </c>
      <c r="AC427" s="56" t="str">
        <f t="shared" si="75"/>
        <v>No</v>
      </c>
      <c r="AD427" s="56">
        <f t="shared" si="80"/>
        <v>4</v>
      </c>
      <c r="AE427" s="56"/>
      <c r="AF427" s="56">
        <f t="shared" si="76"/>
        <v>104.8</v>
      </c>
      <c r="AG427" s="57">
        <f t="shared" si="77"/>
        <v>4.1000104799999999</v>
      </c>
      <c r="AH427" s="56" t="str">
        <f t="shared" si="71"/>
        <v>Yes</v>
      </c>
      <c r="AI427" s="56"/>
      <c r="AJ427" s="56"/>
      <c r="AK427" s="56"/>
      <c r="AL427" s="56"/>
      <c r="AM427" s="56"/>
      <c r="AN427" s="56"/>
      <c r="AO427" s="56"/>
      <c r="AP427" s="56"/>
      <c r="AQ427" s="56"/>
      <c r="AR427" s="56"/>
      <c r="AS427" s="88"/>
      <c r="AT427" s="88"/>
    </row>
    <row r="428" spans="1:46" ht="18" hidden="1" customHeight="1">
      <c r="A428" s="48" t="s">
        <v>39</v>
      </c>
      <c r="B428" s="48" t="s">
        <v>53</v>
      </c>
      <c r="C428" s="108" t="s">
        <v>258</v>
      </c>
      <c r="D428" s="173" t="s">
        <v>261</v>
      </c>
      <c r="E428" s="69"/>
      <c r="F428" s="48" t="s">
        <v>145</v>
      </c>
      <c r="G428" s="63">
        <v>2027</v>
      </c>
      <c r="H428" s="63"/>
      <c r="I428" s="63">
        <v>2027</v>
      </c>
      <c r="J428" s="48" t="str">
        <f t="shared" si="72"/>
        <v>Single Year</v>
      </c>
      <c r="K428" s="49" t="s">
        <v>237</v>
      </c>
      <c r="L428" s="63"/>
      <c r="M428" s="190" t="s">
        <v>735</v>
      </c>
      <c r="N428" s="64"/>
      <c r="O428" s="64"/>
      <c r="P428" s="64"/>
      <c r="Q428" s="64"/>
      <c r="R428" s="64"/>
      <c r="S428" s="50" t="str">
        <f t="shared" si="73"/>
        <v>Under $750,000</v>
      </c>
      <c r="T428" s="66"/>
      <c r="U428" s="66"/>
      <c r="V428" s="66"/>
      <c r="W428" s="204"/>
      <c r="X428" s="52">
        <v>183.4</v>
      </c>
      <c r="Y428" s="52"/>
      <c r="Z428" s="53">
        <f t="shared" si="81"/>
        <v>183.4</v>
      </c>
      <c r="AA428" s="54">
        <f t="shared" si="74"/>
        <v>183.4</v>
      </c>
      <c r="AB428" s="55">
        <f t="shared" si="79"/>
        <v>0</v>
      </c>
      <c r="AC428" s="56" t="str">
        <f t="shared" si="75"/>
        <v>No</v>
      </c>
      <c r="AD428" s="56">
        <f t="shared" si="80"/>
        <v>4</v>
      </c>
      <c r="AE428" s="56"/>
      <c r="AF428" s="56">
        <f t="shared" si="76"/>
        <v>183.4</v>
      </c>
      <c r="AG428" s="57">
        <f t="shared" si="77"/>
        <v>4.1000183400000001</v>
      </c>
      <c r="AH428" s="56" t="str">
        <f t="shared" si="71"/>
        <v>Yes</v>
      </c>
      <c r="AI428" s="56"/>
      <c r="AJ428" s="56"/>
      <c r="AK428" s="56"/>
      <c r="AL428" s="56"/>
      <c r="AM428" s="56"/>
      <c r="AN428" s="56"/>
      <c r="AO428" s="56"/>
      <c r="AP428" s="56"/>
      <c r="AQ428" s="56"/>
      <c r="AR428" s="56"/>
      <c r="AS428" s="88"/>
      <c r="AT428" s="88"/>
    </row>
    <row r="429" spans="1:46" ht="18" hidden="1" customHeight="1">
      <c r="A429" s="48" t="s">
        <v>39</v>
      </c>
      <c r="B429" s="48" t="s">
        <v>53</v>
      </c>
      <c r="C429" s="108" t="s">
        <v>258</v>
      </c>
      <c r="D429" s="173" t="s">
        <v>261</v>
      </c>
      <c r="E429" s="69"/>
      <c r="F429" s="48" t="s">
        <v>145</v>
      </c>
      <c r="G429" s="63">
        <v>2027</v>
      </c>
      <c r="H429" s="63"/>
      <c r="I429" s="63">
        <v>2027</v>
      </c>
      <c r="J429" s="48" t="str">
        <f t="shared" si="72"/>
        <v>Single Year</v>
      </c>
      <c r="K429" s="49" t="s">
        <v>237</v>
      </c>
      <c r="L429" s="63"/>
      <c r="M429" s="190" t="s">
        <v>736</v>
      </c>
      <c r="N429" s="64"/>
      <c r="O429" s="64"/>
      <c r="P429" s="64"/>
      <c r="Q429" s="64"/>
      <c r="R429" s="64"/>
      <c r="S429" s="50" t="str">
        <f t="shared" si="73"/>
        <v>Under $750,000</v>
      </c>
      <c r="T429" s="66"/>
      <c r="U429" s="66"/>
      <c r="V429" s="66"/>
      <c r="W429" s="204"/>
      <c r="X429" s="52">
        <v>179</v>
      </c>
      <c r="Y429" s="52"/>
      <c r="Z429" s="53">
        <f t="shared" si="81"/>
        <v>179</v>
      </c>
      <c r="AA429" s="54">
        <f t="shared" si="74"/>
        <v>179</v>
      </c>
      <c r="AB429" s="55">
        <f t="shared" si="79"/>
        <v>0</v>
      </c>
      <c r="AC429" s="56" t="str">
        <f t="shared" si="75"/>
        <v>No</v>
      </c>
      <c r="AD429" s="56">
        <f t="shared" si="80"/>
        <v>4</v>
      </c>
      <c r="AE429" s="56"/>
      <c r="AF429" s="56">
        <f t="shared" si="76"/>
        <v>179</v>
      </c>
      <c r="AG429" s="57">
        <f t="shared" si="77"/>
        <v>4.1000179000000001</v>
      </c>
      <c r="AH429" s="56" t="str">
        <f t="shared" si="71"/>
        <v>Yes</v>
      </c>
      <c r="AI429" s="56"/>
      <c r="AJ429" s="56"/>
      <c r="AK429" s="56"/>
      <c r="AL429" s="56"/>
      <c r="AM429" s="56"/>
      <c r="AN429" s="56"/>
      <c r="AO429" s="56"/>
      <c r="AP429" s="56"/>
      <c r="AQ429" s="56"/>
      <c r="AR429" s="56"/>
      <c r="AS429" s="88"/>
      <c r="AT429" s="88"/>
    </row>
    <row r="430" spans="1:46" ht="18" hidden="1" customHeight="1">
      <c r="A430" s="48" t="s">
        <v>39</v>
      </c>
      <c r="B430" s="48" t="s">
        <v>53</v>
      </c>
      <c r="C430" s="108" t="s">
        <v>258</v>
      </c>
      <c r="D430" s="173" t="s">
        <v>261</v>
      </c>
      <c r="E430" s="69"/>
      <c r="F430" s="48" t="s">
        <v>145</v>
      </c>
      <c r="G430" s="63">
        <v>2027</v>
      </c>
      <c r="H430" s="63"/>
      <c r="I430" s="63">
        <v>2027</v>
      </c>
      <c r="J430" s="48" t="str">
        <f t="shared" si="72"/>
        <v>Single Year</v>
      </c>
      <c r="K430" s="49" t="s">
        <v>237</v>
      </c>
      <c r="L430" s="63"/>
      <c r="M430" s="190" t="s">
        <v>737</v>
      </c>
      <c r="N430" s="64"/>
      <c r="O430" s="64"/>
      <c r="P430" s="64"/>
      <c r="Q430" s="64"/>
      <c r="R430" s="64"/>
      <c r="S430" s="50" t="str">
        <f t="shared" si="73"/>
        <v>Under $750,000</v>
      </c>
      <c r="T430" s="66"/>
      <c r="U430" s="66"/>
      <c r="V430" s="66"/>
      <c r="W430" s="204"/>
      <c r="X430" s="52">
        <v>116</v>
      </c>
      <c r="Y430" s="52"/>
      <c r="Z430" s="53">
        <f t="shared" si="81"/>
        <v>116</v>
      </c>
      <c r="AA430" s="54">
        <f t="shared" si="74"/>
        <v>116</v>
      </c>
      <c r="AB430" s="55">
        <f t="shared" si="79"/>
        <v>0</v>
      </c>
      <c r="AC430" s="56" t="str">
        <f t="shared" si="75"/>
        <v>No</v>
      </c>
      <c r="AD430" s="56">
        <f t="shared" si="80"/>
        <v>4</v>
      </c>
      <c r="AE430" s="56"/>
      <c r="AF430" s="56">
        <f t="shared" si="76"/>
        <v>116</v>
      </c>
      <c r="AG430" s="57">
        <f t="shared" si="77"/>
        <v>4.1000116000000002</v>
      </c>
      <c r="AH430" s="56" t="str">
        <f t="shared" si="71"/>
        <v>Yes</v>
      </c>
      <c r="AI430" s="56"/>
      <c r="AJ430" s="56"/>
      <c r="AK430" s="56"/>
      <c r="AL430" s="56"/>
      <c r="AM430" s="56"/>
      <c r="AN430" s="56"/>
      <c r="AO430" s="56"/>
      <c r="AP430" s="56"/>
      <c r="AQ430" s="56"/>
      <c r="AR430" s="56"/>
      <c r="AS430" s="88"/>
      <c r="AT430" s="88"/>
    </row>
    <row r="431" spans="1:46" ht="18" hidden="1" customHeight="1">
      <c r="A431" s="48" t="s">
        <v>39</v>
      </c>
      <c r="B431" s="48" t="s">
        <v>53</v>
      </c>
      <c r="C431" s="108" t="s">
        <v>258</v>
      </c>
      <c r="D431" s="173" t="s">
        <v>261</v>
      </c>
      <c r="E431" s="69"/>
      <c r="F431" s="48" t="s">
        <v>145</v>
      </c>
      <c r="G431" s="63">
        <v>2027</v>
      </c>
      <c r="H431" s="63"/>
      <c r="I431" s="63">
        <v>2027</v>
      </c>
      <c r="J431" s="48" t="str">
        <f t="shared" si="72"/>
        <v>Single Year</v>
      </c>
      <c r="K431" s="49" t="s">
        <v>237</v>
      </c>
      <c r="L431" s="63"/>
      <c r="M431" s="190" t="s">
        <v>738</v>
      </c>
      <c r="N431" s="64"/>
      <c r="O431" s="64"/>
      <c r="P431" s="64"/>
      <c r="Q431" s="64"/>
      <c r="R431" s="64"/>
      <c r="S431" s="50" t="str">
        <f t="shared" si="73"/>
        <v>Under $750,000</v>
      </c>
      <c r="T431" s="66"/>
      <c r="U431" s="66"/>
      <c r="V431" s="66"/>
      <c r="W431" s="204"/>
      <c r="X431" s="52">
        <v>229</v>
      </c>
      <c r="Y431" s="52"/>
      <c r="Z431" s="53">
        <f t="shared" si="81"/>
        <v>229</v>
      </c>
      <c r="AA431" s="54">
        <f t="shared" si="74"/>
        <v>229</v>
      </c>
      <c r="AB431" s="55">
        <f t="shared" si="79"/>
        <v>0</v>
      </c>
      <c r="AC431" s="56" t="str">
        <f t="shared" si="75"/>
        <v>No</v>
      </c>
      <c r="AD431" s="56">
        <f t="shared" si="80"/>
        <v>4</v>
      </c>
      <c r="AE431" s="56"/>
      <c r="AF431" s="56">
        <f t="shared" si="76"/>
        <v>229</v>
      </c>
      <c r="AG431" s="57">
        <f t="shared" si="77"/>
        <v>4.1000228999999999</v>
      </c>
      <c r="AH431" s="56" t="str">
        <f t="shared" si="71"/>
        <v>Yes</v>
      </c>
      <c r="AI431" s="56"/>
      <c r="AJ431" s="56"/>
      <c r="AK431" s="56"/>
      <c r="AL431" s="56"/>
      <c r="AM431" s="56"/>
      <c r="AN431" s="56"/>
      <c r="AO431" s="56"/>
      <c r="AP431" s="56"/>
      <c r="AQ431" s="56"/>
      <c r="AR431" s="56"/>
      <c r="AS431" s="88"/>
      <c r="AT431" s="88"/>
    </row>
    <row r="432" spans="1:46" ht="18" hidden="1" customHeight="1">
      <c r="A432" s="48" t="s">
        <v>39</v>
      </c>
      <c r="B432" s="48" t="s">
        <v>53</v>
      </c>
      <c r="C432" s="108" t="s">
        <v>258</v>
      </c>
      <c r="D432" s="173" t="s">
        <v>261</v>
      </c>
      <c r="E432" s="69"/>
      <c r="F432" s="48" t="s">
        <v>145</v>
      </c>
      <c r="G432" s="63">
        <v>2027</v>
      </c>
      <c r="H432" s="63"/>
      <c r="I432" s="63">
        <v>2027</v>
      </c>
      <c r="J432" s="48" t="str">
        <f t="shared" si="72"/>
        <v>Single Year</v>
      </c>
      <c r="K432" s="49" t="s">
        <v>237</v>
      </c>
      <c r="L432" s="63"/>
      <c r="M432" s="190" t="s">
        <v>739</v>
      </c>
      <c r="N432" s="64"/>
      <c r="O432" s="64"/>
      <c r="P432" s="64"/>
      <c r="Q432" s="64"/>
      <c r="R432" s="74"/>
      <c r="S432" s="50" t="str">
        <f t="shared" si="73"/>
        <v>Under $750,000</v>
      </c>
      <c r="T432" s="66"/>
      <c r="U432" s="66"/>
      <c r="V432" s="66"/>
      <c r="W432" s="204"/>
      <c r="X432" s="52">
        <v>49.7</v>
      </c>
      <c r="Y432" s="52"/>
      <c r="Z432" s="53">
        <f t="shared" si="81"/>
        <v>49.7</v>
      </c>
      <c r="AA432" s="54">
        <f t="shared" si="74"/>
        <v>49.7</v>
      </c>
      <c r="AB432" s="55">
        <f t="shared" si="79"/>
        <v>0</v>
      </c>
      <c r="AC432" s="56" t="str">
        <f t="shared" si="75"/>
        <v>No</v>
      </c>
      <c r="AD432" s="56">
        <f t="shared" si="80"/>
        <v>4</v>
      </c>
      <c r="AE432" s="56"/>
      <c r="AF432" s="56">
        <f t="shared" si="76"/>
        <v>49.7</v>
      </c>
      <c r="AG432" s="57">
        <f t="shared" si="77"/>
        <v>4.1000049699999996</v>
      </c>
      <c r="AH432" s="56" t="str">
        <f t="shared" si="71"/>
        <v>Yes</v>
      </c>
      <c r="AI432" s="56"/>
      <c r="AJ432" s="56"/>
      <c r="AK432" s="56"/>
      <c r="AL432" s="56"/>
      <c r="AM432" s="56"/>
      <c r="AN432" s="56"/>
      <c r="AO432" s="56"/>
      <c r="AP432" s="56"/>
      <c r="AQ432" s="56"/>
      <c r="AR432" s="56"/>
      <c r="AS432" s="88"/>
      <c r="AT432" s="88"/>
    </row>
    <row r="433" spans="1:46" ht="18" hidden="1" customHeight="1">
      <c r="A433" s="48" t="s">
        <v>39</v>
      </c>
      <c r="B433" s="48" t="s">
        <v>53</v>
      </c>
      <c r="C433" s="108" t="s">
        <v>258</v>
      </c>
      <c r="D433" s="173" t="s">
        <v>261</v>
      </c>
      <c r="E433" s="69"/>
      <c r="F433" s="48" t="s">
        <v>136</v>
      </c>
      <c r="G433" s="63">
        <v>2027</v>
      </c>
      <c r="H433" s="63"/>
      <c r="I433" s="63">
        <v>2027</v>
      </c>
      <c r="J433" s="48" t="str">
        <f t="shared" si="72"/>
        <v>Single Year</v>
      </c>
      <c r="K433" s="49" t="s">
        <v>237</v>
      </c>
      <c r="L433" s="63"/>
      <c r="M433" s="190" t="s">
        <v>740</v>
      </c>
      <c r="N433" s="64"/>
      <c r="O433" s="64"/>
      <c r="P433" s="64"/>
      <c r="Q433" s="64"/>
      <c r="R433" s="74"/>
      <c r="S433" s="50" t="str">
        <f t="shared" si="73"/>
        <v>Under $750,000</v>
      </c>
      <c r="T433" s="66"/>
      <c r="U433" s="66"/>
      <c r="V433" s="66"/>
      <c r="W433" s="204"/>
      <c r="X433" s="52">
        <v>454.4</v>
      </c>
      <c r="Y433" s="52"/>
      <c r="Z433" s="53">
        <f t="shared" si="81"/>
        <v>454.4</v>
      </c>
      <c r="AA433" s="54">
        <f t="shared" si="74"/>
        <v>454.4</v>
      </c>
      <c r="AB433" s="55">
        <f t="shared" si="79"/>
        <v>0</v>
      </c>
      <c r="AC433" s="56" t="str">
        <f t="shared" si="75"/>
        <v>No</v>
      </c>
      <c r="AD433" s="56">
        <f t="shared" si="80"/>
        <v>4</v>
      </c>
      <c r="AE433" s="56"/>
      <c r="AF433" s="56">
        <f t="shared" si="76"/>
        <v>454.4</v>
      </c>
      <c r="AG433" s="57">
        <f t="shared" si="77"/>
        <v>4.1000454399999997</v>
      </c>
      <c r="AH433" s="56" t="str">
        <f t="shared" si="71"/>
        <v>Yes</v>
      </c>
      <c r="AI433" s="56"/>
      <c r="AJ433" s="56"/>
      <c r="AK433" s="56"/>
      <c r="AL433" s="56"/>
      <c r="AM433" s="56"/>
      <c r="AN433" s="56"/>
      <c r="AO433" s="56"/>
      <c r="AP433" s="56"/>
      <c r="AQ433" s="56"/>
      <c r="AR433" s="56"/>
      <c r="AS433" s="88"/>
      <c r="AT433" s="88"/>
    </row>
    <row r="434" spans="1:46" ht="18" hidden="1" customHeight="1">
      <c r="A434" s="48" t="s">
        <v>39</v>
      </c>
      <c r="B434" s="48" t="s">
        <v>53</v>
      </c>
      <c r="C434" s="108" t="s">
        <v>258</v>
      </c>
      <c r="D434" s="173" t="s">
        <v>261</v>
      </c>
      <c r="E434" s="69"/>
      <c r="F434" s="69" t="s">
        <v>136</v>
      </c>
      <c r="G434" s="63">
        <v>2027</v>
      </c>
      <c r="H434" s="63"/>
      <c r="I434" s="63">
        <v>2027</v>
      </c>
      <c r="J434" s="48" t="str">
        <f t="shared" si="72"/>
        <v>Single Year</v>
      </c>
      <c r="K434" s="49" t="s">
        <v>237</v>
      </c>
      <c r="L434" s="63"/>
      <c r="M434" s="190" t="s">
        <v>741</v>
      </c>
      <c r="N434" s="64"/>
      <c r="O434" s="64"/>
      <c r="P434" s="64"/>
      <c r="Q434" s="64"/>
      <c r="R434" s="74"/>
      <c r="S434" s="50" t="str">
        <f t="shared" si="73"/>
        <v>Under $750,000</v>
      </c>
      <c r="T434" s="66"/>
      <c r="U434" s="66"/>
      <c r="V434" s="66"/>
      <c r="W434" s="204"/>
      <c r="X434" s="52">
        <v>99</v>
      </c>
      <c r="Y434" s="52"/>
      <c r="Z434" s="53">
        <f t="shared" si="81"/>
        <v>99</v>
      </c>
      <c r="AA434" s="54">
        <f t="shared" si="74"/>
        <v>99</v>
      </c>
      <c r="AB434" s="55">
        <f t="shared" si="79"/>
        <v>0</v>
      </c>
      <c r="AC434" s="56" t="str">
        <f t="shared" si="75"/>
        <v>No</v>
      </c>
      <c r="AD434" s="56">
        <f t="shared" si="80"/>
        <v>4</v>
      </c>
      <c r="AE434" s="56"/>
      <c r="AF434" s="56">
        <f t="shared" si="76"/>
        <v>99</v>
      </c>
      <c r="AG434" s="57">
        <f t="shared" si="77"/>
        <v>4.1000098999999999</v>
      </c>
      <c r="AH434" s="56" t="str">
        <f t="shared" si="71"/>
        <v>Yes</v>
      </c>
      <c r="AI434" s="56"/>
      <c r="AJ434" s="56"/>
      <c r="AK434" s="56"/>
      <c r="AL434" s="56"/>
      <c r="AM434" s="56"/>
      <c r="AN434" s="56"/>
      <c r="AO434" s="56"/>
      <c r="AP434" s="56"/>
      <c r="AQ434" s="56"/>
      <c r="AR434" s="56"/>
      <c r="AS434" s="88"/>
      <c r="AT434" s="88"/>
    </row>
    <row r="435" spans="1:46" ht="18" hidden="1" customHeight="1">
      <c r="A435" s="48" t="s">
        <v>39</v>
      </c>
      <c r="B435" s="48" t="s">
        <v>53</v>
      </c>
      <c r="C435" s="108" t="s">
        <v>251</v>
      </c>
      <c r="D435" s="69"/>
      <c r="E435" s="69"/>
      <c r="F435" s="48" t="s">
        <v>145</v>
      </c>
      <c r="G435" s="63">
        <v>2027</v>
      </c>
      <c r="H435" s="63"/>
      <c r="I435" s="63">
        <v>2027</v>
      </c>
      <c r="J435" s="48" t="str">
        <f t="shared" si="72"/>
        <v>Multi Year</v>
      </c>
      <c r="K435" s="49" t="s">
        <v>237</v>
      </c>
      <c r="L435" s="63"/>
      <c r="M435" s="190" t="s">
        <v>742</v>
      </c>
      <c r="N435" s="64"/>
      <c r="O435" s="64"/>
      <c r="P435" s="64"/>
      <c r="Q435" s="64"/>
      <c r="R435" s="64"/>
      <c r="S435" s="50" t="str">
        <f t="shared" si="73"/>
        <v>$750,000 to $1 Million</v>
      </c>
      <c r="T435" s="66"/>
      <c r="U435" s="66"/>
      <c r="V435" s="66"/>
      <c r="W435" s="204"/>
      <c r="X435" s="52">
        <v>93.6</v>
      </c>
      <c r="Y435" s="52">
        <v>681.4</v>
      </c>
      <c r="Z435" s="53">
        <f t="shared" si="81"/>
        <v>775</v>
      </c>
      <c r="AA435" s="54">
        <f t="shared" si="74"/>
        <v>775</v>
      </c>
      <c r="AB435" s="55">
        <f t="shared" si="79"/>
        <v>681.4</v>
      </c>
      <c r="AC435" s="56" t="str">
        <f t="shared" si="75"/>
        <v>Yes</v>
      </c>
      <c r="AD435" s="56">
        <f t="shared" si="80"/>
        <v>4</v>
      </c>
      <c r="AE435" s="56"/>
      <c r="AF435" s="56">
        <f t="shared" si="76"/>
        <v>93.6</v>
      </c>
      <c r="AG435" s="57">
        <f t="shared" si="77"/>
        <v>4.2000774999999999</v>
      </c>
      <c r="AH435" s="56" t="str">
        <f t="shared" si="71"/>
        <v>Yes</v>
      </c>
      <c r="AI435" s="56"/>
      <c r="AJ435" s="56"/>
      <c r="AK435" s="56"/>
      <c r="AL435" s="56"/>
      <c r="AM435" s="56"/>
      <c r="AN435" s="56"/>
      <c r="AO435" s="56"/>
      <c r="AP435" s="56"/>
      <c r="AQ435" s="56"/>
      <c r="AR435" s="56"/>
      <c r="AS435" s="88"/>
      <c r="AT435" s="88"/>
    </row>
    <row r="436" spans="1:46" ht="18" hidden="1" customHeight="1">
      <c r="A436" s="48" t="s">
        <v>39</v>
      </c>
      <c r="B436" s="48" t="s">
        <v>53</v>
      </c>
      <c r="C436" s="108" t="s">
        <v>251</v>
      </c>
      <c r="D436" s="69"/>
      <c r="E436" s="69"/>
      <c r="F436" s="48" t="s">
        <v>145</v>
      </c>
      <c r="G436" s="63">
        <v>2027</v>
      </c>
      <c r="H436" s="63"/>
      <c r="I436" s="63">
        <v>2027</v>
      </c>
      <c r="J436" s="48" t="str">
        <f t="shared" si="72"/>
        <v>Single Year</v>
      </c>
      <c r="K436" s="49" t="s">
        <v>237</v>
      </c>
      <c r="L436" s="79"/>
      <c r="M436" s="190" t="s">
        <v>743</v>
      </c>
      <c r="N436" s="74"/>
      <c r="O436" s="74"/>
      <c r="P436" s="74"/>
      <c r="Q436" s="74"/>
      <c r="R436" s="64"/>
      <c r="S436" s="50" t="str">
        <f t="shared" si="73"/>
        <v>Under $750,000</v>
      </c>
      <c r="T436" s="239"/>
      <c r="U436" s="80"/>
      <c r="V436" s="80"/>
      <c r="W436" s="101"/>
      <c r="X436" s="52">
        <v>99</v>
      </c>
      <c r="Y436" s="81"/>
      <c r="Z436" s="53">
        <f t="shared" si="81"/>
        <v>99</v>
      </c>
      <c r="AA436" s="54">
        <f t="shared" si="74"/>
        <v>99</v>
      </c>
      <c r="AB436" s="55">
        <f>SUM(X436:Y436)</f>
        <v>99</v>
      </c>
      <c r="AC436" s="56" t="str">
        <f t="shared" si="75"/>
        <v>No</v>
      </c>
      <c r="AD436" s="56">
        <f t="shared" si="80"/>
        <v>4</v>
      </c>
      <c r="AE436" s="56"/>
      <c r="AF436" s="56">
        <f t="shared" si="76"/>
        <v>99</v>
      </c>
      <c r="AG436" s="57">
        <f t="shared" si="77"/>
        <v>4.1000098999999999</v>
      </c>
      <c r="AH436" s="56" t="str">
        <f t="shared" si="71"/>
        <v>Yes</v>
      </c>
      <c r="AI436" s="56"/>
      <c r="AJ436" s="56"/>
      <c r="AK436" s="56"/>
      <c r="AL436" s="56"/>
      <c r="AM436" s="56"/>
      <c r="AN436" s="56"/>
      <c r="AO436" s="56"/>
      <c r="AP436" s="56"/>
      <c r="AQ436" s="56"/>
      <c r="AR436" s="56"/>
      <c r="AS436" s="88"/>
      <c r="AT436" s="88"/>
    </row>
    <row r="437" spans="1:46" ht="18" hidden="1" customHeight="1">
      <c r="A437" s="48" t="s">
        <v>39</v>
      </c>
      <c r="B437" s="48" t="s">
        <v>53</v>
      </c>
      <c r="C437" s="108" t="s">
        <v>251</v>
      </c>
      <c r="D437" s="69"/>
      <c r="E437" s="69"/>
      <c r="F437" s="48" t="s">
        <v>145</v>
      </c>
      <c r="G437" s="63">
        <v>2027</v>
      </c>
      <c r="H437" s="63"/>
      <c r="I437" s="63">
        <v>2027</v>
      </c>
      <c r="J437" s="48" t="str">
        <f t="shared" si="72"/>
        <v>Single Year</v>
      </c>
      <c r="K437" s="49" t="s">
        <v>237</v>
      </c>
      <c r="L437" s="79"/>
      <c r="M437" s="190" t="s">
        <v>744</v>
      </c>
      <c r="N437" s="74"/>
      <c r="O437" s="74"/>
      <c r="P437" s="74"/>
      <c r="Q437" s="74"/>
      <c r="R437" s="64"/>
      <c r="S437" s="50" t="str">
        <f t="shared" si="73"/>
        <v>Under $750,000</v>
      </c>
      <c r="T437" s="239"/>
      <c r="U437" s="80"/>
      <c r="V437" s="80"/>
      <c r="W437" s="101"/>
      <c r="X437" s="52">
        <v>212.2</v>
      </c>
      <c r="Y437" s="81"/>
      <c r="Z437" s="53">
        <f t="shared" si="81"/>
        <v>212.2</v>
      </c>
      <c r="AA437" s="54">
        <f t="shared" si="74"/>
        <v>212.2</v>
      </c>
      <c r="AB437" s="55">
        <f>SUM(X437:Y437)</f>
        <v>212.2</v>
      </c>
      <c r="AC437" s="56" t="str">
        <f t="shared" si="75"/>
        <v>No</v>
      </c>
      <c r="AD437" s="56">
        <f t="shared" si="80"/>
        <v>4</v>
      </c>
      <c r="AE437" s="56"/>
      <c r="AF437" s="56">
        <f t="shared" si="76"/>
        <v>212.2</v>
      </c>
      <c r="AG437" s="57">
        <f t="shared" si="77"/>
        <v>4.1000212200000004</v>
      </c>
      <c r="AH437" s="56" t="str">
        <f t="shared" si="71"/>
        <v>Yes</v>
      </c>
      <c r="AI437" s="56"/>
      <c r="AJ437" s="56"/>
      <c r="AK437" s="56"/>
      <c r="AL437" s="56"/>
      <c r="AM437" s="56"/>
      <c r="AN437" s="56"/>
      <c r="AO437" s="56"/>
      <c r="AP437" s="56"/>
      <c r="AQ437" s="56"/>
      <c r="AR437" s="56"/>
      <c r="AS437" s="88"/>
      <c r="AT437" s="88"/>
    </row>
    <row r="438" spans="1:46" ht="18" hidden="1" customHeight="1">
      <c r="A438" s="48" t="s">
        <v>39</v>
      </c>
      <c r="B438" s="48" t="s">
        <v>53</v>
      </c>
      <c r="C438" s="108" t="s">
        <v>251</v>
      </c>
      <c r="D438" s="69"/>
      <c r="E438" s="69"/>
      <c r="F438" s="48" t="s">
        <v>145</v>
      </c>
      <c r="G438" s="63">
        <v>2027</v>
      </c>
      <c r="H438" s="63"/>
      <c r="I438" s="63">
        <v>2027</v>
      </c>
      <c r="J438" s="48" t="str">
        <f t="shared" si="72"/>
        <v>Single Year</v>
      </c>
      <c r="K438" s="49" t="s">
        <v>237</v>
      </c>
      <c r="L438" s="79"/>
      <c r="M438" s="190" t="s">
        <v>745</v>
      </c>
      <c r="N438" s="74"/>
      <c r="O438" s="74"/>
      <c r="P438" s="74"/>
      <c r="Q438" s="74"/>
      <c r="R438" s="64"/>
      <c r="S438" s="50" t="str">
        <f t="shared" si="73"/>
        <v>Under $750,000</v>
      </c>
      <c r="T438" s="239"/>
      <c r="U438" s="80"/>
      <c r="V438" s="80"/>
      <c r="W438" s="101"/>
      <c r="X438" s="52">
        <v>130</v>
      </c>
      <c r="Y438" s="81"/>
      <c r="Z438" s="53">
        <f t="shared" si="81"/>
        <v>130</v>
      </c>
      <c r="AA438" s="54">
        <f t="shared" si="74"/>
        <v>130</v>
      </c>
      <c r="AB438" s="55">
        <f>SUM(X438:Y438)</f>
        <v>130</v>
      </c>
      <c r="AC438" s="56" t="str">
        <f t="shared" si="75"/>
        <v>No</v>
      </c>
      <c r="AD438" s="56">
        <f t="shared" si="80"/>
        <v>4</v>
      </c>
      <c r="AE438" s="56"/>
      <c r="AF438" s="56">
        <f t="shared" si="76"/>
        <v>130</v>
      </c>
      <c r="AG438" s="57">
        <f t="shared" si="77"/>
        <v>4.1000129999999997</v>
      </c>
      <c r="AH438" s="56" t="str">
        <f t="shared" si="71"/>
        <v>Yes</v>
      </c>
      <c r="AI438" s="56"/>
      <c r="AJ438" s="56"/>
      <c r="AK438" s="56"/>
      <c r="AL438" s="56"/>
      <c r="AM438" s="56"/>
      <c r="AN438" s="56"/>
      <c r="AO438" s="56"/>
      <c r="AP438" s="56"/>
      <c r="AQ438" s="56"/>
      <c r="AR438" s="56"/>
      <c r="AS438" s="87"/>
      <c r="AT438" s="87"/>
    </row>
    <row r="439" spans="1:46" ht="18" customHeight="1">
      <c r="A439" s="48" t="s">
        <v>39</v>
      </c>
      <c r="B439" s="48" t="s">
        <v>100</v>
      </c>
      <c r="C439" s="108" t="s">
        <v>258</v>
      </c>
      <c r="D439" s="173" t="s">
        <v>261</v>
      </c>
      <c r="E439" s="69"/>
      <c r="F439" s="69" t="s">
        <v>145</v>
      </c>
      <c r="G439" s="63">
        <v>2027</v>
      </c>
      <c r="H439" s="63">
        <v>2027</v>
      </c>
      <c r="I439" s="63"/>
      <c r="J439" s="48" t="str">
        <f t="shared" si="72"/>
        <v>Multi Year</v>
      </c>
      <c r="K439" s="49" t="s">
        <v>237</v>
      </c>
      <c r="L439" s="63"/>
      <c r="M439" s="183" t="s">
        <v>746</v>
      </c>
      <c r="N439" s="64"/>
      <c r="O439" s="64"/>
      <c r="P439" s="64"/>
      <c r="Q439" s="64"/>
      <c r="R439" s="74"/>
      <c r="S439" s="50" t="str">
        <f t="shared" si="73"/>
        <v>$1 Million to $5 Million</v>
      </c>
      <c r="T439" s="338"/>
      <c r="U439" s="338"/>
      <c r="V439" s="338"/>
      <c r="W439" s="204"/>
      <c r="X439" s="275">
        <v>2000</v>
      </c>
      <c r="Y439" s="275">
        <v>2000</v>
      </c>
      <c r="Z439" s="276">
        <f t="shared" si="81"/>
        <v>4000</v>
      </c>
      <c r="AA439" s="332">
        <f t="shared" si="74"/>
        <v>4000</v>
      </c>
      <c r="AB439" s="55">
        <f>SUM(Y439)</f>
        <v>2000</v>
      </c>
      <c r="AC439" s="56" t="str">
        <f t="shared" si="75"/>
        <v>Yes</v>
      </c>
      <c r="AD439" s="56">
        <f t="shared" si="80"/>
        <v>4</v>
      </c>
      <c r="AE439" s="56"/>
      <c r="AF439" s="56">
        <f t="shared" si="76"/>
        <v>2000</v>
      </c>
      <c r="AG439" s="57">
        <f t="shared" si="77"/>
        <v>4.2004000000000001</v>
      </c>
      <c r="AH439" s="56" t="str">
        <f t="shared" si="71"/>
        <v>Yes</v>
      </c>
      <c r="AI439" s="56"/>
      <c r="AJ439" s="56"/>
      <c r="AK439" s="56"/>
      <c r="AL439" s="56"/>
      <c r="AM439" s="56"/>
      <c r="AN439" s="56"/>
      <c r="AO439" s="56"/>
      <c r="AP439" s="56"/>
      <c r="AQ439" s="56"/>
      <c r="AR439" s="56"/>
      <c r="AS439" s="75"/>
      <c r="AT439" s="75"/>
    </row>
    <row r="440" spans="1:46" ht="18" hidden="1" customHeight="1">
      <c r="A440" s="48" t="s">
        <v>39</v>
      </c>
      <c r="B440" s="48" t="s">
        <v>100</v>
      </c>
      <c r="C440" s="108" t="s">
        <v>258</v>
      </c>
      <c r="D440" s="173" t="s">
        <v>261</v>
      </c>
      <c r="E440" s="69"/>
      <c r="F440" s="69" t="s">
        <v>145</v>
      </c>
      <c r="G440" s="63">
        <v>2027</v>
      </c>
      <c r="H440" s="63"/>
      <c r="I440" s="63">
        <v>2027</v>
      </c>
      <c r="J440" s="48" t="str">
        <f t="shared" si="72"/>
        <v>Single Year</v>
      </c>
      <c r="K440" s="49" t="s">
        <v>237</v>
      </c>
      <c r="L440" s="63"/>
      <c r="M440" s="190" t="s">
        <v>747</v>
      </c>
      <c r="N440" s="64"/>
      <c r="O440" s="64"/>
      <c r="P440" s="64"/>
      <c r="Q440" s="64"/>
      <c r="R440" s="64"/>
      <c r="S440" s="50" t="str">
        <f t="shared" si="73"/>
        <v>Under $750,000</v>
      </c>
      <c r="T440" s="66"/>
      <c r="U440" s="66"/>
      <c r="V440" s="66"/>
      <c r="W440" s="204"/>
      <c r="X440" s="52">
        <v>600</v>
      </c>
      <c r="Y440" s="52"/>
      <c r="Z440" s="53">
        <f t="shared" si="81"/>
        <v>600</v>
      </c>
      <c r="AA440" s="54">
        <f t="shared" si="74"/>
        <v>600</v>
      </c>
      <c r="AB440" s="55">
        <f>SUM(Y440)</f>
        <v>0</v>
      </c>
      <c r="AC440" s="56" t="str">
        <f t="shared" si="75"/>
        <v>No</v>
      </c>
      <c r="AD440" s="56">
        <f t="shared" si="80"/>
        <v>4</v>
      </c>
      <c r="AE440" s="56"/>
      <c r="AF440" s="56">
        <f t="shared" si="76"/>
        <v>600</v>
      </c>
      <c r="AG440" s="57">
        <f t="shared" si="77"/>
        <v>4.10006</v>
      </c>
      <c r="AH440" s="56" t="str">
        <f t="shared" si="71"/>
        <v>Yes</v>
      </c>
      <c r="AI440" s="56"/>
      <c r="AJ440" s="56"/>
      <c r="AK440" s="56"/>
      <c r="AL440" s="56"/>
      <c r="AM440" s="56"/>
      <c r="AN440" s="56"/>
      <c r="AO440" s="56"/>
      <c r="AP440" s="56"/>
      <c r="AQ440" s="56"/>
      <c r="AR440" s="56"/>
      <c r="AS440" s="87"/>
      <c r="AT440" s="87"/>
    </row>
    <row r="441" spans="1:46" ht="18" hidden="1" customHeight="1">
      <c r="A441" s="48" t="s">
        <v>39</v>
      </c>
      <c r="B441" s="48" t="s">
        <v>40</v>
      </c>
      <c r="C441" s="108" t="s">
        <v>258</v>
      </c>
      <c r="D441" s="173" t="s">
        <v>261</v>
      </c>
      <c r="E441" s="69"/>
      <c r="F441" s="69" t="s">
        <v>145</v>
      </c>
      <c r="G441" s="63">
        <v>2027</v>
      </c>
      <c r="H441" s="63"/>
      <c r="I441" s="63">
        <v>2027</v>
      </c>
      <c r="J441" s="48" t="str">
        <f t="shared" si="72"/>
        <v>Single Year</v>
      </c>
      <c r="K441" s="49" t="s">
        <v>237</v>
      </c>
      <c r="L441" s="63"/>
      <c r="M441" s="190" t="s">
        <v>748</v>
      </c>
      <c r="N441" s="64"/>
      <c r="O441" s="64"/>
      <c r="P441" s="64"/>
      <c r="Q441" s="64"/>
      <c r="R441" s="74"/>
      <c r="S441" s="50" t="str">
        <f t="shared" si="73"/>
        <v>Under $750,000</v>
      </c>
      <c r="T441" s="66"/>
      <c r="U441" s="66"/>
      <c r="V441" s="66"/>
      <c r="W441" s="204"/>
      <c r="X441" s="52">
        <v>68</v>
      </c>
      <c r="Y441" s="52"/>
      <c r="Z441" s="53">
        <f t="shared" si="81"/>
        <v>68</v>
      </c>
      <c r="AA441" s="54">
        <f t="shared" si="74"/>
        <v>68</v>
      </c>
      <c r="AB441" s="55">
        <f>SUM(Y441)</f>
        <v>0</v>
      </c>
      <c r="AC441" s="56" t="str">
        <f t="shared" si="75"/>
        <v>No</v>
      </c>
      <c r="AD441" s="56">
        <f t="shared" si="80"/>
        <v>4</v>
      </c>
      <c r="AE441" s="56"/>
      <c r="AF441" s="56">
        <f t="shared" si="76"/>
        <v>68</v>
      </c>
      <c r="AG441" s="57">
        <f t="shared" si="77"/>
        <v>4.1000068000000001</v>
      </c>
      <c r="AH441" s="56" t="str">
        <f t="shared" si="71"/>
        <v>Yes</v>
      </c>
      <c r="AI441" s="56"/>
      <c r="AJ441" s="56"/>
      <c r="AK441" s="56"/>
      <c r="AL441" s="56"/>
      <c r="AM441" s="56"/>
      <c r="AN441" s="56"/>
      <c r="AO441" s="56"/>
      <c r="AP441" s="56"/>
      <c r="AQ441" s="56"/>
      <c r="AR441" s="56"/>
      <c r="AS441" s="87"/>
      <c r="AT441" s="87"/>
    </row>
    <row r="442" spans="1:46" ht="18" hidden="1" customHeight="1">
      <c r="A442" s="48" t="s">
        <v>39</v>
      </c>
      <c r="B442" s="48" t="s">
        <v>40</v>
      </c>
      <c r="C442" s="108" t="s">
        <v>258</v>
      </c>
      <c r="D442" s="173" t="s">
        <v>261</v>
      </c>
      <c r="E442" s="69"/>
      <c r="F442" s="69" t="s">
        <v>151</v>
      </c>
      <c r="G442" s="63">
        <v>2027</v>
      </c>
      <c r="H442" s="63"/>
      <c r="I442" s="63">
        <v>2027</v>
      </c>
      <c r="J442" s="48" t="str">
        <f t="shared" si="72"/>
        <v>Single Year</v>
      </c>
      <c r="K442" s="49" t="s">
        <v>237</v>
      </c>
      <c r="L442" s="63"/>
      <c r="M442" s="190" t="s">
        <v>749</v>
      </c>
      <c r="N442" s="64"/>
      <c r="O442" s="64"/>
      <c r="P442" s="64"/>
      <c r="Q442" s="64"/>
      <c r="R442" s="74"/>
      <c r="S442" s="50" t="str">
        <f t="shared" si="73"/>
        <v>Under $750,000</v>
      </c>
      <c r="T442" s="66"/>
      <c r="U442" s="66"/>
      <c r="V442" s="66"/>
      <c r="W442" s="204"/>
      <c r="X442" s="52">
        <v>218</v>
      </c>
      <c r="Y442" s="52"/>
      <c r="Z442" s="53">
        <f t="shared" si="81"/>
        <v>218</v>
      </c>
      <c r="AA442" s="54">
        <f t="shared" si="74"/>
        <v>218</v>
      </c>
      <c r="AB442" s="55">
        <f>SUM(Y442)</f>
        <v>0</v>
      </c>
      <c r="AC442" s="56" t="str">
        <f t="shared" si="75"/>
        <v>No</v>
      </c>
      <c r="AD442" s="56">
        <f t="shared" si="80"/>
        <v>4</v>
      </c>
      <c r="AE442" s="56"/>
      <c r="AF442" s="56">
        <f t="shared" si="76"/>
        <v>218</v>
      </c>
      <c r="AG442" s="57">
        <f t="shared" si="77"/>
        <v>4.1000218000000004</v>
      </c>
      <c r="AH442" s="56" t="str">
        <f t="shared" si="71"/>
        <v>Yes</v>
      </c>
      <c r="AI442" s="56"/>
      <c r="AJ442" s="56"/>
      <c r="AK442" s="56"/>
      <c r="AL442" s="56"/>
      <c r="AM442" s="56"/>
      <c r="AN442" s="56"/>
      <c r="AO442" s="56"/>
      <c r="AP442" s="56"/>
      <c r="AQ442" s="56"/>
      <c r="AR442" s="56"/>
      <c r="AS442" s="88"/>
      <c r="AT442" s="88"/>
    </row>
    <row r="443" spans="1:46" ht="18" hidden="1" customHeight="1">
      <c r="A443" s="48" t="s">
        <v>39</v>
      </c>
      <c r="B443" s="48" t="s">
        <v>40</v>
      </c>
      <c r="C443" s="108" t="s">
        <v>251</v>
      </c>
      <c r="D443" s="173"/>
      <c r="E443" s="173"/>
      <c r="F443" s="173" t="s">
        <v>145</v>
      </c>
      <c r="G443" s="189">
        <v>2027</v>
      </c>
      <c r="H443" s="189"/>
      <c r="I443" s="189">
        <v>2027</v>
      </c>
      <c r="J443" s="48" t="str">
        <f t="shared" si="72"/>
        <v>Single Year</v>
      </c>
      <c r="K443" s="189" t="s">
        <v>237</v>
      </c>
      <c r="L443" s="79"/>
      <c r="M443" s="190" t="s">
        <v>750</v>
      </c>
      <c r="N443" s="74"/>
      <c r="O443" s="74"/>
      <c r="P443" s="74"/>
      <c r="Q443" s="74"/>
      <c r="R443" s="64"/>
      <c r="S443" s="50" t="str">
        <f t="shared" si="73"/>
        <v>Under $750,000</v>
      </c>
      <c r="T443" s="212"/>
      <c r="U443" s="80"/>
      <c r="V443" s="80"/>
      <c r="W443" s="54"/>
      <c r="X443" s="52">
        <v>197</v>
      </c>
      <c r="Y443" s="52"/>
      <c r="Z443" s="53">
        <f t="shared" si="81"/>
        <v>197</v>
      </c>
      <c r="AA443" s="54">
        <f t="shared" si="74"/>
        <v>197</v>
      </c>
      <c r="AB443" s="102"/>
      <c r="AC443" s="56" t="str">
        <f t="shared" si="75"/>
        <v>No</v>
      </c>
      <c r="AD443" s="56">
        <f t="shared" si="80"/>
        <v>4</v>
      </c>
      <c r="AE443" s="56"/>
      <c r="AF443" s="56">
        <f t="shared" si="76"/>
        <v>197</v>
      </c>
      <c r="AG443" s="57">
        <f t="shared" si="77"/>
        <v>4.1000196999999998</v>
      </c>
      <c r="AH443" s="56" t="str">
        <f t="shared" si="71"/>
        <v>Yes</v>
      </c>
      <c r="AI443" s="56"/>
      <c r="AJ443" s="56"/>
      <c r="AK443" s="56"/>
      <c r="AL443" s="56"/>
      <c r="AM443" s="56"/>
      <c r="AN443" s="56"/>
      <c r="AO443" s="56"/>
      <c r="AP443" s="56"/>
      <c r="AQ443" s="56"/>
      <c r="AR443" s="56"/>
      <c r="AS443" s="88"/>
      <c r="AT443" s="88"/>
    </row>
    <row r="444" spans="1:46" ht="18" hidden="1" customHeight="1">
      <c r="A444" s="48" t="s">
        <v>122</v>
      </c>
      <c r="B444" s="48"/>
      <c r="C444" s="95" t="s">
        <v>258</v>
      </c>
      <c r="D444" s="48" t="s">
        <v>261</v>
      </c>
      <c r="E444" s="69"/>
      <c r="F444" s="69" t="s">
        <v>403</v>
      </c>
      <c r="G444" s="63">
        <v>2027</v>
      </c>
      <c r="H444" s="63"/>
      <c r="I444" s="63">
        <v>2027</v>
      </c>
      <c r="J444" s="48" t="str">
        <f t="shared" si="72"/>
        <v>Single Year</v>
      </c>
      <c r="K444" s="49" t="s">
        <v>237</v>
      </c>
      <c r="L444" s="63"/>
      <c r="M444" s="190" t="s">
        <v>751</v>
      </c>
      <c r="N444" s="64"/>
      <c r="O444" s="64"/>
      <c r="P444" s="64"/>
      <c r="Q444" s="64"/>
      <c r="R444" s="64"/>
      <c r="S444" s="50" t="str">
        <f t="shared" si="73"/>
        <v>$1 Million to $5 Million</v>
      </c>
      <c r="T444" s="66"/>
      <c r="U444" s="66"/>
      <c r="V444" s="66"/>
      <c r="W444" s="204"/>
      <c r="X444" s="52">
        <v>1000</v>
      </c>
      <c r="Y444" s="52"/>
      <c r="Z444" s="53">
        <f t="shared" si="81"/>
        <v>1000</v>
      </c>
      <c r="AA444" s="54">
        <f t="shared" si="74"/>
        <v>1000</v>
      </c>
      <c r="AB444" s="55">
        <f>SUM(Y444)</f>
        <v>0</v>
      </c>
      <c r="AC444" s="56" t="str">
        <f t="shared" si="75"/>
        <v>Yes</v>
      </c>
      <c r="AD444" s="56">
        <f t="shared" si="80"/>
        <v>4</v>
      </c>
      <c r="AE444" s="56"/>
      <c r="AF444" s="56">
        <f t="shared" si="76"/>
        <v>1000</v>
      </c>
      <c r="AG444" s="57">
        <f t="shared" si="77"/>
        <v>4.1001000000000003</v>
      </c>
      <c r="AH444" s="56" t="str">
        <f t="shared" si="71"/>
        <v>Yes</v>
      </c>
      <c r="AI444" s="56"/>
      <c r="AJ444" s="56"/>
      <c r="AK444" s="56"/>
      <c r="AL444" s="56"/>
      <c r="AM444" s="56"/>
      <c r="AN444" s="56"/>
      <c r="AO444" s="56"/>
      <c r="AP444" s="56"/>
      <c r="AQ444" s="56"/>
      <c r="AR444" s="56"/>
      <c r="AS444" s="69"/>
      <c r="AT444" s="69"/>
    </row>
    <row r="445" spans="1:46" ht="18" hidden="1" customHeight="1">
      <c r="A445" s="48" t="s">
        <v>10</v>
      </c>
      <c r="B445" s="48" t="s">
        <v>17</v>
      </c>
      <c r="C445" s="95" t="s">
        <v>258</v>
      </c>
      <c r="D445" s="48" t="s">
        <v>296</v>
      </c>
      <c r="E445" s="48"/>
      <c r="F445" s="48" t="s">
        <v>136</v>
      </c>
      <c r="G445" s="49">
        <v>2028</v>
      </c>
      <c r="H445" s="49"/>
      <c r="I445" s="49">
        <v>2028</v>
      </c>
      <c r="J445" s="48" t="str">
        <f t="shared" si="72"/>
        <v>Single Year</v>
      </c>
      <c r="K445" s="49" t="s">
        <v>237</v>
      </c>
      <c r="L445" s="63"/>
      <c r="M445" s="190" t="s">
        <v>752</v>
      </c>
      <c r="N445" s="74"/>
      <c r="O445" s="74"/>
      <c r="P445" s="74"/>
      <c r="Q445" s="74"/>
      <c r="R445" s="64"/>
      <c r="S445" s="50" t="str">
        <f t="shared" si="73"/>
        <v>Under $750,000</v>
      </c>
      <c r="T445" s="68"/>
      <c r="U445" s="68"/>
      <c r="V445" s="68"/>
      <c r="W445" s="204"/>
      <c r="X445" s="52"/>
      <c r="Y445" s="52">
        <v>300</v>
      </c>
      <c r="Z445" s="53">
        <f t="shared" si="81"/>
        <v>300</v>
      </c>
      <c r="AA445" s="54">
        <f t="shared" si="74"/>
        <v>300</v>
      </c>
      <c r="AB445" s="55"/>
      <c r="AC445" s="56" t="str">
        <f t="shared" si="75"/>
        <v>No</v>
      </c>
      <c r="AD445" s="56">
        <f t="shared" si="80"/>
        <v>3</v>
      </c>
      <c r="AE445" s="56"/>
      <c r="AF445" s="56">
        <f t="shared" si="76"/>
        <v>300</v>
      </c>
      <c r="AG445" s="57">
        <f t="shared" si="77"/>
        <v>3.1000299999999998</v>
      </c>
      <c r="AH445" s="56" t="str">
        <f t="shared" si="71"/>
        <v>Yes</v>
      </c>
      <c r="AI445" s="56"/>
      <c r="AJ445" s="56"/>
      <c r="AK445" s="56"/>
      <c r="AL445" s="56"/>
      <c r="AM445" s="56"/>
      <c r="AN445" s="56"/>
      <c r="AO445" s="56"/>
      <c r="AP445" s="56"/>
      <c r="AQ445" s="56"/>
      <c r="AR445" s="56"/>
      <c r="AS445" s="69"/>
      <c r="AT445" s="69"/>
    </row>
    <row r="446" spans="1:46" ht="18" hidden="1" customHeight="1">
      <c r="A446" s="48" t="s">
        <v>10</v>
      </c>
      <c r="B446" s="48" t="s">
        <v>17</v>
      </c>
      <c r="C446" s="95" t="s">
        <v>258</v>
      </c>
      <c r="D446" s="48" t="s">
        <v>296</v>
      </c>
      <c r="E446" s="48"/>
      <c r="F446" s="48" t="s">
        <v>136</v>
      </c>
      <c r="G446" s="49">
        <v>2028</v>
      </c>
      <c r="H446" s="49"/>
      <c r="I446" s="49">
        <v>2028</v>
      </c>
      <c r="J446" s="48" t="str">
        <f t="shared" si="72"/>
        <v>Single Year</v>
      </c>
      <c r="K446" s="49" t="s">
        <v>237</v>
      </c>
      <c r="L446" s="63"/>
      <c r="M446" s="190" t="s">
        <v>753</v>
      </c>
      <c r="N446" s="74"/>
      <c r="O446" s="74"/>
      <c r="P446" s="74"/>
      <c r="Q446" s="74"/>
      <c r="R446" s="64"/>
      <c r="S446" s="50" t="str">
        <f t="shared" si="73"/>
        <v>Under $750,000</v>
      </c>
      <c r="T446" s="68"/>
      <c r="U446" s="68"/>
      <c r="V446" s="68"/>
      <c r="W446" s="204"/>
      <c r="X446" s="52"/>
      <c r="Y446" s="52">
        <v>300</v>
      </c>
      <c r="Z446" s="53">
        <f t="shared" si="81"/>
        <v>300</v>
      </c>
      <c r="AA446" s="54">
        <f t="shared" si="74"/>
        <v>300</v>
      </c>
      <c r="AB446" s="55"/>
      <c r="AC446" s="56" t="str">
        <f t="shared" si="75"/>
        <v>No</v>
      </c>
      <c r="AD446" s="56">
        <f t="shared" si="80"/>
        <v>3</v>
      </c>
      <c r="AE446" s="56"/>
      <c r="AF446" s="56">
        <f t="shared" si="76"/>
        <v>300</v>
      </c>
      <c r="AG446" s="57">
        <f t="shared" si="77"/>
        <v>3.1000299999999998</v>
      </c>
      <c r="AH446" s="56" t="str">
        <f t="shared" si="71"/>
        <v>Yes</v>
      </c>
      <c r="AI446" s="56"/>
      <c r="AJ446" s="56"/>
      <c r="AK446" s="56"/>
      <c r="AL446" s="56"/>
      <c r="AM446" s="56"/>
      <c r="AN446" s="56"/>
      <c r="AO446" s="56"/>
      <c r="AP446" s="56"/>
      <c r="AQ446" s="56"/>
      <c r="AR446" s="56"/>
      <c r="AS446" s="69"/>
      <c r="AT446" s="69"/>
    </row>
    <row r="447" spans="1:46" ht="18" hidden="1" customHeight="1">
      <c r="A447" s="48" t="s">
        <v>10</v>
      </c>
      <c r="B447" s="48" t="s">
        <v>17</v>
      </c>
      <c r="C447" s="108" t="s">
        <v>258</v>
      </c>
      <c r="D447" s="69" t="s">
        <v>259</v>
      </c>
      <c r="E447" s="69"/>
      <c r="F447" s="69" t="s">
        <v>136</v>
      </c>
      <c r="G447" s="63">
        <v>2028</v>
      </c>
      <c r="H447" s="63"/>
      <c r="I447" s="63">
        <v>2028</v>
      </c>
      <c r="J447" s="48" t="str">
        <f t="shared" si="72"/>
        <v>Single Year</v>
      </c>
      <c r="K447" s="49" t="s">
        <v>237</v>
      </c>
      <c r="L447" s="63"/>
      <c r="M447" s="183" t="s">
        <v>754</v>
      </c>
      <c r="N447" s="64"/>
      <c r="O447" s="64"/>
      <c r="P447" s="64"/>
      <c r="Q447" s="64"/>
      <c r="R447" s="64"/>
      <c r="S447" s="50" t="str">
        <f t="shared" si="73"/>
        <v>Under $750,000</v>
      </c>
      <c r="T447" s="66"/>
      <c r="U447" s="66"/>
      <c r="V447" s="66"/>
      <c r="W447" s="204"/>
      <c r="X447" s="52"/>
      <c r="Y447" s="52">
        <v>600</v>
      </c>
      <c r="Z447" s="53">
        <f t="shared" si="81"/>
        <v>600</v>
      </c>
      <c r="AA447" s="54">
        <f t="shared" si="74"/>
        <v>600</v>
      </c>
      <c r="AB447" s="55"/>
      <c r="AC447" s="56" t="str">
        <f t="shared" si="75"/>
        <v>No</v>
      </c>
      <c r="AD447" s="56">
        <f t="shared" si="80"/>
        <v>3</v>
      </c>
      <c r="AE447" s="56"/>
      <c r="AF447" s="56">
        <f t="shared" si="76"/>
        <v>600</v>
      </c>
      <c r="AG447" s="57">
        <f t="shared" si="77"/>
        <v>3.10006</v>
      </c>
      <c r="AH447" s="56" t="str">
        <f t="shared" si="71"/>
        <v>Yes</v>
      </c>
      <c r="AI447" s="56"/>
      <c r="AJ447" s="56"/>
      <c r="AK447" s="56"/>
      <c r="AL447" s="56"/>
      <c r="AM447" s="56"/>
      <c r="AN447" s="56"/>
      <c r="AO447" s="56"/>
      <c r="AP447" s="56"/>
      <c r="AQ447" s="56"/>
      <c r="AR447" s="56"/>
      <c r="AS447" s="69"/>
      <c r="AT447" s="69"/>
    </row>
    <row r="448" spans="1:46" ht="18" hidden="1" customHeight="1">
      <c r="A448" s="48" t="s">
        <v>10</v>
      </c>
      <c r="B448" s="48" t="s">
        <v>17</v>
      </c>
      <c r="C448" s="108" t="s">
        <v>258</v>
      </c>
      <c r="D448" s="69" t="s">
        <v>261</v>
      </c>
      <c r="E448" s="69"/>
      <c r="F448" s="69" t="s">
        <v>136</v>
      </c>
      <c r="G448" s="63">
        <v>2028</v>
      </c>
      <c r="H448" s="63"/>
      <c r="I448" s="63">
        <v>2028</v>
      </c>
      <c r="J448" s="48" t="str">
        <f t="shared" si="72"/>
        <v>Single Year</v>
      </c>
      <c r="K448" s="49" t="s">
        <v>237</v>
      </c>
      <c r="L448" s="63"/>
      <c r="M448" s="190" t="s">
        <v>755</v>
      </c>
      <c r="N448" s="64"/>
      <c r="O448" s="64"/>
      <c r="P448" s="64"/>
      <c r="Q448" s="64"/>
      <c r="R448" s="64"/>
      <c r="S448" s="50" t="str">
        <f t="shared" si="73"/>
        <v>$1 Million to $5 Million</v>
      </c>
      <c r="T448" s="66"/>
      <c r="U448" s="66"/>
      <c r="V448" s="66"/>
      <c r="W448" s="204"/>
      <c r="X448" s="52"/>
      <c r="Y448" s="52">
        <v>1677</v>
      </c>
      <c r="Z448" s="53">
        <f t="shared" si="81"/>
        <v>1677</v>
      </c>
      <c r="AA448" s="54">
        <f t="shared" si="74"/>
        <v>1677</v>
      </c>
      <c r="AB448" s="55"/>
      <c r="AC448" s="56" t="str">
        <f t="shared" si="75"/>
        <v>Yes</v>
      </c>
      <c r="AD448" s="56">
        <f t="shared" si="80"/>
        <v>3</v>
      </c>
      <c r="AE448" s="56"/>
      <c r="AF448" s="56">
        <f t="shared" si="76"/>
        <v>1677</v>
      </c>
      <c r="AG448" s="57">
        <f t="shared" si="77"/>
        <v>3.1001677000000001</v>
      </c>
      <c r="AH448" s="56" t="str">
        <f t="shared" si="71"/>
        <v>Yes</v>
      </c>
      <c r="AI448" s="56"/>
      <c r="AJ448" s="56"/>
      <c r="AK448" s="56"/>
      <c r="AL448" s="56"/>
      <c r="AM448" s="56"/>
      <c r="AN448" s="56"/>
      <c r="AO448" s="56"/>
      <c r="AP448" s="56"/>
      <c r="AQ448" s="56"/>
      <c r="AR448" s="56"/>
      <c r="AS448" s="69"/>
      <c r="AT448" s="69"/>
    </row>
    <row r="449" spans="1:46" ht="18" customHeight="1">
      <c r="A449" s="48" t="s">
        <v>10</v>
      </c>
      <c r="B449" s="48" t="s">
        <v>17</v>
      </c>
      <c r="C449" s="108" t="s">
        <v>251</v>
      </c>
      <c r="D449" s="48"/>
      <c r="E449" s="48"/>
      <c r="F449" s="48" t="s">
        <v>145</v>
      </c>
      <c r="G449" s="49">
        <v>2028</v>
      </c>
      <c r="H449" s="49">
        <v>2028</v>
      </c>
      <c r="I449" s="49"/>
      <c r="J449" s="48" t="str">
        <f t="shared" si="72"/>
        <v>Single Year</v>
      </c>
      <c r="K449" s="49" t="s">
        <v>237</v>
      </c>
      <c r="L449" s="63"/>
      <c r="M449" s="183" t="s">
        <v>756</v>
      </c>
      <c r="N449" s="64"/>
      <c r="O449" s="64"/>
      <c r="P449" s="64"/>
      <c r="Q449" s="64"/>
      <c r="R449" s="64"/>
      <c r="S449" s="50" t="str">
        <f t="shared" si="73"/>
        <v>Under $750,000</v>
      </c>
      <c r="T449" s="209"/>
      <c r="U449" s="209"/>
      <c r="V449" s="408"/>
      <c r="W449" s="204"/>
      <c r="X449" s="275"/>
      <c r="Y449" s="275">
        <v>100</v>
      </c>
      <c r="Z449" s="276">
        <f t="shared" si="81"/>
        <v>100</v>
      </c>
      <c r="AA449" s="332">
        <f t="shared" si="74"/>
        <v>100</v>
      </c>
      <c r="AB449" s="55"/>
      <c r="AC449" s="56" t="str">
        <f t="shared" si="75"/>
        <v>No</v>
      </c>
      <c r="AD449" s="56">
        <f t="shared" si="80"/>
        <v>3</v>
      </c>
      <c r="AE449" s="56"/>
      <c r="AF449" s="56">
        <f t="shared" si="76"/>
        <v>100</v>
      </c>
      <c r="AG449" s="57">
        <f t="shared" si="77"/>
        <v>3.1000100000000002</v>
      </c>
      <c r="AH449" s="56" t="str">
        <f t="shared" si="71"/>
        <v>Yes</v>
      </c>
      <c r="AI449" s="56"/>
      <c r="AJ449" s="56"/>
      <c r="AK449" s="56"/>
      <c r="AL449" s="56"/>
      <c r="AM449" s="56"/>
      <c r="AN449" s="56"/>
      <c r="AO449" s="56"/>
      <c r="AP449" s="56"/>
      <c r="AQ449" s="56"/>
      <c r="AR449" s="56"/>
      <c r="AS449" s="87"/>
      <c r="AT449" s="87"/>
    </row>
    <row r="450" spans="1:46" ht="18" customHeight="1">
      <c r="A450" s="48" t="s">
        <v>10</v>
      </c>
      <c r="B450" s="48" t="s">
        <v>17</v>
      </c>
      <c r="C450" s="108" t="s">
        <v>251</v>
      </c>
      <c r="D450" s="48"/>
      <c r="E450" s="48"/>
      <c r="F450" s="48" t="s">
        <v>145</v>
      </c>
      <c r="G450" s="49">
        <v>2028</v>
      </c>
      <c r="H450" s="49">
        <v>2028</v>
      </c>
      <c r="I450" s="49"/>
      <c r="J450" s="48" t="str">
        <f t="shared" si="72"/>
        <v>Single Year</v>
      </c>
      <c r="K450" s="49" t="s">
        <v>237</v>
      </c>
      <c r="L450" s="63"/>
      <c r="M450" s="183" t="s">
        <v>757</v>
      </c>
      <c r="N450" s="64"/>
      <c r="O450" s="64"/>
      <c r="P450" s="64"/>
      <c r="Q450" s="64"/>
      <c r="R450" s="64"/>
      <c r="S450" s="50" t="str">
        <f t="shared" si="73"/>
        <v>Under $750,000</v>
      </c>
      <c r="T450" s="209"/>
      <c r="U450" s="209"/>
      <c r="V450" s="209"/>
      <c r="W450" s="204"/>
      <c r="X450" s="275"/>
      <c r="Y450" s="275">
        <v>100</v>
      </c>
      <c r="Z450" s="276">
        <f t="shared" si="81"/>
        <v>100</v>
      </c>
      <c r="AA450" s="332">
        <f t="shared" si="74"/>
        <v>100</v>
      </c>
      <c r="AB450" s="55"/>
      <c r="AC450" s="56" t="str">
        <f t="shared" si="75"/>
        <v>No</v>
      </c>
      <c r="AD450" s="56">
        <f t="shared" si="80"/>
        <v>3</v>
      </c>
      <c r="AE450" s="56"/>
      <c r="AF450" s="56">
        <f t="shared" si="76"/>
        <v>100</v>
      </c>
      <c r="AG450" s="57">
        <f t="shared" si="77"/>
        <v>3.1000100000000002</v>
      </c>
      <c r="AH450" s="56" t="str">
        <f t="shared" si="71"/>
        <v>Yes</v>
      </c>
      <c r="AI450" s="56"/>
      <c r="AJ450" s="56"/>
      <c r="AK450" s="56"/>
      <c r="AL450" s="56"/>
      <c r="AM450" s="56"/>
      <c r="AN450" s="56"/>
      <c r="AO450" s="56"/>
      <c r="AP450" s="56"/>
      <c r="AQ450" s="56"/>
      <c r="AR450" s="56"/>
      <c r="AS450" s="87"/>
      <c r="AT450" s="87" t="s">
        <v>758</v>
      </c>
    </row>
    <row r="451" spans="1:46" ht="18" hidden="1" customHeight="1">
      <c r="A451" s="48" t="s">
        <v>10</v>
      </c>
      <c r="B451" s="48" t="s">
        <v>17</v>
      </c>
      <c r="C451" s="108" t="s">
        <v>251</v>
      </c>
      <c r="D451" s="69"/>
      <c r="E451" s="69"/>
      <c r="F451" s="269" t="s">
        <v>136</v>
      </c>
      <c r="G451" s="63">
        <v>2028</v>
      </c>
      <c r="H451" s="63"/>
      <c r="I451" s="63">
        <v>2028</v>
      </c>
      <c r="J451" s="48" t="str">
        <f t="shared" si="72"/>
        <v>Single Year</v>
      </c>
      <c r="K451" s="49" t="s">
        <v>237</v>
      </c>
      <c r="L451" s="63"/>
      <c r="M451" s="190" t="s">
        <v>759</v>
      </c>
      <c r="N451" s="64"/>
      <c r="O451" s="64"/>
      <c r="P451" s="64"/>
      <c r="Q451" s="64"/>
      <c r="R451" s="74"/>
      <c r="S451" s="50" t="str">
        <f t="shared" si="73"/>
        <v>Under $750,000</v>
      </c>
      <c r="T451" s="66"/>
      <c r="U451" s="66"/>
      <c r="V451" s="66"/>
      <c r="W451" s="204"/>
      <c r="X451" s="52"/>
      <c r="Y451" s="52">
        <v>100</v>
      </c>
      <c r="Z451" s="53">
        <f t="shared" si="81"/>
        <v>100</v>
      </c>
      <c r="AA451" s="54">
        <f t="shared" si="74"/>
        <v>100</v>
      </c>
      <c r="AB451" s="55"/>
      <c r="AC451" s="56" t="str">
        <f t="shared" si="75"/>
        <v>No</v>
      </c>
      <c r="AD451" s="56">
        <f t="shared" si="80"/>
        <v>3</v>
      </c>
      <c r="AE451" s="56"/>
      <c r="AF451" s="56">
        <f t="shared" si="76"/>
        <v>100</v>
      </c>
      <c r="AG451" s="57">
        <f t="shared" si="77"/>
        <v>3.1000100000000002</v>
      </c>
      <c r="AH451" s="56" t="str">
        <f t="shared" si="71"/>
        <v>Yes</v>
      </c>
      <c r="AI451" s="56"/>
      <c r="AJ451" s="56"/>
      <c r="AK451" s="56"/>
      <c r="AL451" s="56"/>
      <c r="AM451" s="56"/>
      <c r="AN451" s="56"/>
      <c r="AO451" s="56"/>
      <c r="AP451" s="56"/>
      <c r="AQ451" s="56"/>
      <c r="AR451" s="56"/>
      <c r="AS451" s="87"/>
      <c r="AT451" s="87"/>
    </row>
    <row r="452" spans="1:46" ht="18" hidden="1" customHeight="1">
      <c r="A452" s="48" t="s">
        <v>10</v>
      </c>
      <c r="B452" s="48" t="s">
        <v>17</v>
      </c>
      <c r="C452" s="108" t="s">
        <v>251</v>
      </c>
      <c r="D452" s="69"/>
      <c r="E452" s="69"/>
      <c r="F452" s="69" t="s">
        <v>145</v>
      </c>
      <c r="G452" s="63">
        <v>2028</v>
      </c>
      <c r="H452" s="63"/>
      <c r="I452" s="63">
        <v>2028</v>
      </c>
      <c r="J452" s="48" t="str">
        <f t="shared" si="72"/>
        <v>Single Year</v>
      </c>
      <c r="K452" s="49" t="s">
        <v>237</v>
      </c>
      <c r="L452" s="63"/>
      <c r="M452" s="190" t="s">
        <v>760</v>
      </c>
      <c r="N452" s="64"/>
      <c r="O452" s="64"/>
      <c r="P452" s="64"/>
      <c r="Q452" s="64"/>
      <c r="R452" s="74"/>
      <c r="S452" s="50" t="str">
        <f t="shared" si="73"/>
        <v>$750,000 to $1 Million</v>
      </c>
      <c r="T452" s="66"/>
      <c r="U452" s="66"/>
      <c r="V452" s="66"/>
      <c r="W452" s="204"/>
      <c r="X452" s="52"/>
      <c r="Y452" s="52">
        <v>960</v>
      </c>
      <c r="Z452" s="53">
        <f t="shared" si="81"/>
        <v>960</v>
      </c>
      <c r="AA452" s="54">
        <f t="shared" si="74"/>
        <v>960</v>
      </c>
      <c r="AB452" s="55"/>
      <c r="AC452" s="56" t="str">
        <f t="shared" si="75"/>
        <v>Yes</v>
      </c>
      <c r="AD452" s="56">
        <f t="shared" si="80"/>
        <v>3</v>
      </c>
      <c r="AE452" s="56"/>
      <c r="AF452" s="56">
        <f t="shared" si="76"/>
        <v>960</v>
      </c>
      <c r="AG452" s="57">
        <f t="shared" si="77"/>
        <v>3.1000960000000002</v>
      </c>
      <c r="AH452" s="56" t="str">
        <f t="shared" si="71"/>
        <v>Yes</v>
      </c>
      <c r="AI452" s="56"/>
      <c r="AJ452" s="56"/>
      <c r="AK452" s="56"/>
      <c r="AL452" s="56"/>
      <c r="AM452" s="56"/>
      <c r="AN452" s="56"/>
      <c r="AO452" s="56"/>
      <c r="AP452" s="56"/>
      <c r="AQ452" s="56"/>
      <c r="AR452" s="56"/>
      <c r="AS452" s="87"/>
      <c r="AT452" s="87"/>
    </row>
    <row r="453" spans="1:46" ht="18" hidden="1" customHeight="1">
      <c r="A453" s="48" t="s">
        <v>10</v>
      </c>
      <c r="B453" s="48" t="s">
        <v>17</v>
      </c>
      <c r="C453" s="108" t="s">
        <v>251</v>
      </c>
      <c r="D453" s="69"/>
      <c r="E453" s="69"/>
      <c r="F453" s="69" t="s">
        <v>136</v>
      </c>
      <c r="G453" s="63">
        <v>2028</v>
      </c>
      <c r="H453" s="63"/>
      <c r="I453" s="63">
        <v>2028</v>
      </c>
      <c r="J453" s="48" t="str">
        <f t="shared" si="72"/>
        <v>Single Year</v>
      </c>
      <c r="K453" s="49" t="s">
        <v>237</v>
      </c>
      <c r="L453" s="63"/>
      <c r="M453" s="190" t="s">
        <v>761</v>
      </c>
      <c r="N453" s="64"/>
      <c r="O453" s="64"/>
      <c r="P453" s="64"/>
      <c r="Q453" s="64"/>
      <c r="R453" s="74"/>
      <c r="S453" s="50" t="str">
        <f t="shared" si="73"/>
        <v>$750,000 to $1 Million</v>
      </c>
      <c r="T453" s="66"/>
      <c r="U453" s="66"/>
      <c r="V453" s="66"/>
      <c r="W453" s="204"/>
      <c r="X453" s="52"/>
      <c r="Y453" s="52">
        <v>900</v>
      </c>
      <c r="Z453" s="53">
        <f t="shared" si="81"/>
        <v>900</v>
      </c>
      <c r="AA453" s="54">
        <f t="shared" si="74"/>
        <v>900</v>
      </c>
      <c r="AB453" s="55"/>
      <c r="AC453" s="56" t="str">
        <f t="shared" si="75"/>
        <v>Yes</v>
      </c>
      <c r="AD453" s="56">
        <f t="shared" si="80"/>
        <v>3</v>
      </c>
      <c r="AE453" s="56"/>
      <c r="AF453" s="56">
        <f t="shared" si="76"/>
        <v>900</v>
      </c>
      <c r="AG453" s="57">
        <f t="shared" si="77"/>
        <v>3.1000899999999998</v>
      </c>
      <c r="AH453" s="56" t="str">
        <f t="shared" ref="AH453:AH516" si="82">IF(SUM(U453:Y453)&lt;&gt;0,"Yes","No")</f>
        <v>Yes</v>
      </c>
      <c r="AI453" s="56"/>
      <c r="AJ453" s="56"/>
      <c r="AK453" s="56"/>
      <c r="AL453" s="56"/>
      <c r="AM453" s="56"/>
      <c r="AN453" s="56"/>
      <c r="AO453" s="56"/>
      <c r="AP453" s="56"/>
      <c r="AQ453" s="56"/>
      <c r="AR453" s="56"/>
      <c r="AS453" s="88"/>
      <c r="AT453" s="88"/>
    </row>
    <row r="454" spans="1:46" ht="18" hidden="1" customHeight="1">
      <c r="A454" s="48" t="s">
        <v>10</v>
      </c>
      <c r="B454" s="48" t="s">
        <v>17</v>
      </c>
      <c r="C454" s="108" t="s">
        <v>251</v>
      </c>
      <c r="D454" s="69"/>
      <c r="E454" s="69"/>
      <c r="F454" s="69" t="s">
        <v>145</v>
      </c>
      <c r="G454" s="63">
        <v>2028</v>
      </c>
      <c r="H454" s="63"/>
      <c r="I454" s="63">
        <v>2028</v>
      </c>
      <c r="J454" s="48" t="str">
        <f t="shared" ref="J454:J517" si="83">IF(COUNT(T454:Y454)&gt;1,"Multi Year","Single Year")</f>
        <v>Single Year</v>
      </c>
      <c r="K454" s="49" t="s">
        <v>237</v>
      </c>
      <c r="L454" s="63"/>
      <c r="M454" s="190" t="s">
        <v>762</v>
      </c>
      <c r="N454" s="64"/>
      <c r="O454" s="64"/>
      <c r="P454" s="64"/>
      <c r="Q454" s="64"/>
      <c r="R454" s="74"/>
      <c r="S454" s="50" t="str">
        <f t="shared" ref="S454:S517" si="84">IF(AA454&lt;750,"Under $750,000",(IF(AND(AA454&gt;=750,AA454&lt;1000),"$750,000 to $1 Million",(IF(AND(AA454&gt;=1000,AA454&lt;5000),"$1 Million to $5 Million",IF(AA454&gt;=5000,"Over $5 Million"))))))</f>
        <v>Under $750,000</v>
      </c>
      <c r="T454" s="66"/>
      <c r="U454" s="66"/>
      <c r="V454" s="66"/>
      <c r="W454" s="204"/>
      <c r="X454" s="52"/>
      <c r="Y454" s="52">
        <v>450</v>
      </c>
      <c r="Z454" s="53">
        <f t="shared" si="81"/>
        <v>450</v>
      </c>
      <c r="AA454" s="54">
        <f t="shared" ref="AA454:AA517" si="85">SUM(T454:Y454)</f>
        <v>450</v>
      </c>
      <c r="AB454" s="55"/>
      <c r="AC454" s="56" t="str">
        <f t="shared" ref="AC454:AC517" si="86">IF(AA454&lt;750,"No","Yes")</f>
        <v>No</v>
      </c>
      <c r="AD454" s="56">
        <f t="shared" si="80"/>
        <v>3</v>
      </c>
      <c r="AE454" s="56"/>
      <c r="AF454" s="56">
        <f t="shared" ref="AF454:AF517" si="87">IF(T454&lt;&gt;"",T454,IF(U454&lt;&gt;"",U454,IF(V454&lt;&gt;"",V454,IF(W454&lt;&gt;"",W454,IF(X454&lt;&gt;"",X454,IF(Y454&lt;&gt;"",Y454,0))))))</f>
        <v>450</v>
      </c>
      <c r="AG454" s="57">
        <f t="shared" ref="AG454:AG517" si="88">VALUE(TEXT(AD454,"#")&amp;"."&amp;TEXT(COUNT(T454:Y454),"#")&amp;TEXT(AA454*10,"0000000"))</f>
        <v>3.1000450000000002</v>
      </c>
      <c r="AH454" s="56" t="str">
        <f t="shared" si="82"/>
        <v>Yes</v>
      </c>
      <c r="AI454" s="56"/>
      <c r="AJ454" s="56"/>
      <c r="AK454" s="56"/>
      <c r="AL454" s="56"/>
      <c r="AM454" s="56"/>
      <c r="AN454" s="56"/>
      <c r="AO454" s="56"/>
      <c r="AP454" s="56"/>
      <c r="AQ454" s="56"/>
      <c r="AR454" s="56"/>
      <c r="AS454" s="88"/>
      <c r="AT454" s="88"/>
    </row>
    <row r="455" spans="1:46" ht="18" customHeight="1">
      <c r="A455" s="48" t="s">
        <v>10</v>
      </c>
      <c r="B455" s="48" t="s">
        <v>17</v>
      </c>
      <c r="C455" s="108" t="s">
        <v>251</v>
      </c>
      <c r="D455" s="69"/>
      <c r="E455" s="69"/>
      <c r="F455" s="69" t="s">
        <v>136</v>
      </c>
      <c r="G455" s="63">
        <v>2028</v>
      </c>
      <c r="H455" s="63">
        <v>2028</v>
      </c>
      <c r="I455" s="63"/>
      <c r="J455" s="48" t="str">
        <f t="shared" si="83"/>
        <v>Single Year</v>
      </c>
      <c r="K455" s="49" t="s">
        <v>237</v>
      </c>
      <c r="L455" s="79"/>
      <c r="M455" s="183" t="s">
        <v>763</v>
      </c>
      <c r="N455" s="74"/>
      <c r="O455" s="74"/>
      <c r="P455" s="74"/>
      <c r="Q455" s="74"/>
      <c r="R455" s="74"/>
      <c r="S455" s="50" t="str">
        <f t="shared" si="84"/>
        <v>Under $750,000</v>
      </c>
      <c r="T455" s="239"/>
      <c r="U455" s="80"/>
      <c r="V455" s="80"/>
      <c r="W455" s="101"/>
      <c r="X455" s="81"/>
      <c r="Y455" s="81">
        <v>100</v>
      </c>
      <c r="Z455" s="276">
        <f t="shared" si="81"/>
        <v>100</v>
      </c>
      <c r="AA455" s="332">
        <f t="shared" si="85"/>
        <v>100</v>
      </c>
      <c r="AB455" s="55"/>
      <c r="AC455" s="56" t="str">
        <f t="shared" si="86"/>
        <v>No</v>
      </c>
      <c r="AD455" s="56">
        <f t="shared" si="80"/>
        <v>3</v>
      </c>
      <c r="AE455" s="56"/>
      <c r="AF455" s="56">
        <f t="shared" si="87"/>
        <v>100</v>
      </c>
      <c r="AG455" s="57">
        <f t="shared" si="88"/>
        <v>3.1000100000000002</v>
      </c>
      <c r="AH455" s="56" t="str">
        <f t="shared" si="82"/>
        <v>Yes</v>
      </c>
      <c r="AI455" s="56"/>
      <c r="AJ455" s="56"/>
      <c r="AK455" s="56"/>
      <c r="AL455" s="56"/>
      <c r="AM455" s="56"/>
      <c r="AN455" s="56"/>
      <c r="AO455" s="56"/>
      <c r="AP455" s="56"/>
      <c r="AQ455" s="56"/>
      <c r="AR455" s="56"/>
      <c r="AS455" s="88"/>
      <c r="AT455" s="88"/>
    </row>
    <row r="456" spans="1:46" ht="18" customHeight="1">
      <c r="A456" s="48" t="s">
        <v>10</v>
      </c>
      <c r="B456" s="48" t="s">
        <v>17</v>
      </c>
      <c r="C456" s="108" t="s">
        <v>251</v>
      </c>
      <c r="D456" s="69"/>
      <c r="E456" s="69"/>
      <c r="F456" s="69" t="s">
        <v>136</v>
      </c>
      <c r="G456" s="63">
        <v>2028</v>
      </c>
      <c r="H456" s="63">
        <v>2028</v>
      </c>
      <c r="I456" s="63"/>
      <c r="J456" s="48" t="str">
        <f t="shared" si="83"/>
        <v>Single Year</v>
      </c>
      <c r="K456" s="49" t="s">
        <v>237</v>
      </c>
      <c r="L456" s="79"/>
      <c r="M456" s="183" t="s">
        <v>764</v>
      </c>
      <c r="N456" s="74"/>
      <c r="O456" s="74"/>
      <c r="P456" s="74"/>
      <c r="Q456" s="74"/>
      <c r="R456" s="74"/>
      <c r="S456" s="50" t="str">
        <f t="shared" si="84"/>
        <v>Under $750,000</v>
      </c>
      <c r="T456" s="239"/>
      <c r="U456" s="80"/>
      <c r="V456" s="80"/>
      <c r="W456" s="101"/>
      <c r="X456" s="81"/>
      <c r="Y456" s="81">
        <v>500</v>
      </c>
      <c r="Z456" s="276">
        <f t="shared" si="81"/>
        <v>500</v>
      </c>
      <c r="AA456" s="332">
        <f t="shared" si="85"/>
        <v>500</v>
      </c>
      <c r="AB456" s="55"/>
      <c r="AC456" s="56" t="str">
        <f t="shared" si="86"/>
        <v>No</v>
      </c>
      <c r="AD456" s="56">
        <f t="shared" si="80"/>
        <v>3</v>
      </c>
      <c r="AE456" s="56"/>
      <c r="AF456" s="56">
        <f t="shared" si="87"/>
        <v>500</v>
      </c>
      <c r="AG456" s="57">
        <f t="shared" si="88"/>
        <v>3.10005</v>
      </c>
      <c r="AH456" s="56" t="str">
        <f t="shared" si="82"/>
        <v>Yes</v>
      </c>
      <c r="AI456" s="56"/>
      <c r="AJ456" s="56"/>
      <c r="AK456" s="56"/>
      <c r="AL456" s="56"/>
      <c r="AM456" s="56"/>
      <c r="AN456" s="56"/>
      <c r="AO456" s="56"/>
      <c r="AP456" s="56"/>
      <c r="AQ456" s="56"/>
      <c r="AR456" s="56"/>
      <c r="AS456" s="87"/>
      <c r="AT456" s="87"/>
    </row>
    <row r="457" spans="1:46" ht="18" hidden="1" customHeight="1">
      <c r="A457" s="48" t="s">
        <v>10</v>
      </c>
      <c r="B457" s="48" t="s">
        <v>26</v>
      </c>
      <c r="C457" s="108" t="s">
        <v>258</v>
      </c>
      <c r="D457" s="48"/>
      <c r="E457" s="48"/>
      <c r="F457" s="48" t="s">
        <v>136</v>
      </c>
      <c r="G457" s="49">
        <v>2028</v>
      </c>
      <c r="H457" s="49"/>
      <c r="I457" s="49">
        <v>2028</v>
      </c>
      <c r="J457" s="48" t="str">
        <f t="shared" si="83"/>
        <v>Single Year</v>
      </c>
      <c r="K457" s="49" t="s">
        <v>237</v>
      </c>
      <c r="L457" s="79"/>
      <c r="M457" s="190" t="s">
        <v>765</v>
      </c>
      <c r="N457" s="74"/>
      <c r="O457" s="74"/>
      <c r="P457" s="74"/>
      <c r="Q457" s="74"/>
      <c r="R457" s="74"/>
      <c r="S457" s="50" t="str">
        <f t="shared" si="84"/>
        <v>$1 Million to $5 Million</v>
      </c>
      <c r="T457" s="212"/>
      <c r="U457" s="80"/>
      <c r="V457" s="80"/>
      <c r="W457" s="101"/>
      <c r="X457" s="81"/>
      <c r="Y457" s="262">
        <v>3686</v>
      </c>
      <c r="Z457" s="53">
        <f t="shared" si="81"/>
        <v>3686</v>
      </c>
      <c r="AA457" s="54">
        <f t="shared" si="85"/>
        <v>3686</v>
      </c>
      <c r="AB457" s="102"/>
      <c r="AC457" s="56" t="str">
        <f t="shared" si="86"/>
        <v>Yes</v>
      </c>
      <c r="AD457" s="56">
        <f t="shared" si="80"/>
        <v>3</v>
      </c>
      <c r="AE457" s="56"/>
      <c r="AF457" s="56">
        <f t="shared" si="87"/>
        <v>3686</v>
      </c>
      <c r="AG457" s="57">
        <f t="shared" si="88"/>
        <v>3.1003685999999999</v>
      </c>
      <c r="AH457" s="56" t="str">
        <f t="shared" si="82"/>
        <v>Yes</v>
      </c>
      <c r="AI457" s="56"/>
      <c r="AJ457" s="56"/>
      <c r="AK457" s="56"/>
      <c r="AL457" s="56"/>
      <c r="AM457" s="56"/>
      <c r="AN457" s="56"/>
      <c r="AO457" s="56"/>
      <c r="AP457" s="56"/>
      <c r="AQ457" s="56"/>
      <c r="AR457" s="56"/>
      <c r="AS457" s="87"/>
      <c r="AT457" s="87"/>
    </row>
    <row r="458" spans="1:46" ht="18" hidden="1" customHeight="1">
      <c r="A458" s="48" t="s">
        <v>10</v>
      </c>
      <c r="B458" s="48" t="s">
        <v>26</v>
      </c>
      <c r="C458" s="108" t="s">
        <v>258</v>
      </c>
      <c r="D458" s="48"/>
      <c r="E458" s="48"/>
      <c r="F458" s="48" t="s">
        <v>136</v>
      </c>
      <c r="G458" s="49">
        <v>2028</v>
      </c>
      <c r="H458" s="49"/>
      <c r="I458" s="49">
        <v>2028</v>
      </c>
      <c r="J458" s="48" t="str">
        <f t="shared" si="83"/>
        <v>Single Year</v>
      </c>
      <c r="K458" s="49" t="s">
        <v>237</v>
      </c>
      <c r="L458" s="79"/>
      <c r="M458" s="190" t="s">
        <v>766</v>
      </c>
      <c r="N458" s="74"/>
      <c r="O458" s="74"/>
      <c r="P458" s="74"/>
      <c r="Q458" s="74"/>
      <c r="R458" s="64"/>
      <c r="S458" s="50" t="str">
        <f t="shared" si="84"/>
        <v>$1 Million to $5 Million</v>
      </c>
      <c r="T458" s="212"/>
      <c r="U458" s="80"/>
      <c r="V458" s="80"/>
      <c r="W458" s="101"/>
      <c r="X458" s="81"/>
      <c r="Y458" s="262">
        <v>4270</v>
      </c>
      <c r="Z458" s="53">
        <f t="shared" si="81"/>
        <v>4270</v>
      </c>
      <c r="AA458" s="54">
        <f t="shared" si="85"/>
        <v>4270</v>
      </c>
      <c r="AB458" s="102"/>
      <c r="AC458" s="56" t="str">
        <f t="shared" si="86"/>
        <v>Yes</v>
      </c>
      <c r="AD458" s="56">
        <f t="shared" si="80"/>
        <v>3</v>
      </c>
      <c r="AE458" s="56"/>
      <c r="AF458" s="56">
        <f t="shared" si="87"/>
        <v>4270</v>
      </c>
      <c r="AG458" s="57">
        <f t="shared" si="88"/>
        <v>3.1004269999999998</v>
      </c>
      <c r="AH458" s="56" t="str">
        <f t="shared" si="82"/>
        <v>Yes</v>
      </c>
      <c r="AI458" s="56"/>
      <c r="AJ458" s="56"/>
      <c r="AK458" s="56"/>
      <c r="AL458" s="56"/>
      <c r="AM458" s="56"/>
      <c r="AN458" s="56"/>
      <c r="AO458" s="56"/>
      <c r="AP458" s="56"/>
      <c r="AQ458" s="56"/>
      <c r="AR458" s="56"/>
      <c r="AS458" s="87"/>
      <c r="AT458" s="87"/>
    </row>
    <row r="459" spans="1:46" ht="18" hidden="1" customHeight="1">
      <c r="A459" s="48" t="s">
        <v>10</v>
      </c>
      <c r="B459" s="48" t="s">
        <v>26</v>
      </c>
      <c r="C459" s="108" t="s">
        <v>258</v>
      </c>
      <c r="D459" s="48"/>
      <c r="E459" s="48"/>
      <c r="F459" s="48" t="s">
        <v>136</v>
      </c>
      <c r="G459" s="49">
        <v>2028</v>
      </c>
      <c r="H459" s="49"/>
      <c r="I459" s="49">
        <v>2028</v>
      </c>
      <c r="J459" s="48" t="str">
        <f t="shared" si="83"/>
        <v>Single Year</v>
      </c>
      <c r="K459" s="49" t="s">
        <v>237</v>
      </c>
      <c r="L459" s="79"/>
      <c r="M459" s="190" t="s">
        <v>767</v>
      </c>
      <c r="N459" s="74"/>
      <c r="O459" s="74"/>
      <c r="P459" s="74"/>
      <c r="Q459" s="74"/>
      <c r="R459" s="64"/>
      <c r="S459" s="50" t="str">
        <f t="shared" si="84"/>
        <v>$1 Million to $5 Million</v>
      </c>
      <c r="T459" s="212"/>
      <c r="U459" s="80"/>
      <c r="V459" s="80"/>
      <c r="W459" s="101"/>
      <c r="X459" s="81"/>
      <c r="Y459" s="262">
        <v>3500</v>
      </c>
      <c r="Z459" s="53">
        <f t="shared" si="81"/>
        <v>3500</v>
      </c>
      <c r="AA459" s="54">
        <f t="shared" si="85"/>
        <v>3500</v>
      </c>
      <c r="AB459" s="102"/>
      <c r="AC459" s="56" t="str">
        <f t="shared" si="86"/>
        <v>Yes</v>
      </c>
      <c r="AD459" s="56">
        <f t="shared" si="80"/>
        <v>3</v>
      </c>
      <c r="AE459" s="56"/>
      <c r="AF459" s="56">
        <f t="shared" si="87"/>
        <v>3500</v>
      </c>
      <c r="AG459" s="57">
        <f t="shared" si="88"/>
        <v>3.1003500000000002</v>
      </c>
      <c r="AH459" s="56" t="str">
        <f t="shared" si="82"/>
        <v>Yes</v>
      </c>
      <c r="AI459" s="56"/>
      <c r="AJ459" s="56"/>
      <c r="AK459" s="56"/>
      <c r="AL459" s="56"/>
      <c r="AM459" s="56"/>
      <c r="AN459" s="56"/>
      <c r="AO459" s="56"/>
      <c r="AP459" s="56"/>
      <c r="AQ459" s="56"/>
      <c r="AR459" s="56"/>
      <c r="AS459" s="69"/>
      <c r="AT459" s="69"/>
    </row>
    <row r="460" spans="1:46" ht="18" hidden="1" customHeight="1">
      <c r="A460" s="48" t="s">
        <v>10</v>
      </c>
      <c r="B460" s="48" t="s">
        <v>26</v>
      </c>
      <c r="C460" s="108" t="s">
        <v>258</v>
      </c>
      <c r="D460" s="48"/>
      <c r="E460" s="48"/>
      <c r="F460" s="48" t="s">
        <v>136</v>
      </c>
      <c r="G460" s="49">
        <v>2028</v>
      </c>
      <c r="H460" s="49"/>
      <c r="I460" s="49">
        <v>2028</v>
      </c>
      <c r="J460" s="48" t="str">
        <f t="shared" si="83"/>
        <v>Single Year</v>
      </c>
      <c r="K460" s="49" t="s">
        <v>237</v>
      </c>
      <c r="L460" s="79"/>
      <c r="M460" s="190" t="s">
        <v>768</v>
      </c>
      <c r="N460" s="74"/>
      <c r="O460" s="74"/>
      <c r="P460" s="74"/>
      <c r="Q460" s="74"/>
      <c r="R460" s="74"/>
      <c r="S460" s="50" t="str">
        <f t="shared" si="84"/>
        <v>Under $750,000</v>
      </c>
      <c r="T460" s="212"/>
      <c r="U460" s="80"/>
      <c r="V460" s="80"/>
      <c r="W460" s="101"/>
      <c r="X460" s="81"/>
      <c r="Y460" s="262">
        <v>450</v>
      </c>
      <c r="Z460" s="53">
        <f t="shared" si="81"/>
        <v>450</v>
      </c>
      <c r="AA460" s="54">
        <f t="shared" si="85"/>
        <v>450</v>
      </c>
      <c r="AB460" s="102"/>
      <c r="AC460" s="56" t="str">
        <f t="shared" si="86"/>
        <v>No</v>
      </c>
      <c r="AD460" s="56">
        <f t="shared" si="80"/>
        <v>3</v>
      </c>
      <c r="AE460" s="56"/>
      <c r="AF460" s="56">
        <f t="shared" si="87"/>
        <v>450</v>
      </c>
      <c r="AG460" s="57">
        <f t="shared" si="88"/>
        <v>3.1000450000000002</v>
      </c>
      <c r="AH460" s="56" t="str">
        <f t="shared" si="82"/>
        <v>Yes</v>
      </c>
      <c r="AI460" s="56"/>
      <c r="AJ460" s="56"/>
      <c r="AK460" s="56"/>
      <c r="AL460" s="56"/>
      <c r="AM460" s="56"/>
      <c r="AN460" s="56"/>
      <c r="AO460" s="56"/>
      <c r="AP460" s="56"/>
      <c r="AQ460" s="56"/>
      <c r="AR460" s="56"/>
      <c r="AS460" s="87"/>
      <c r="AT460" s="87"/>
    </row>
    <row r="461" spans="1:46" ht="18" hidden="1" customHeight="1">
      <c r="A461" s="48" t="s">
        <v>10</v>
      </c>
      <c r="B461" s="48" t="s">
        <v>26</v>
      </c>
      <c r="C461" s="108" t="s">
        <v>251</v>
      </c>
      <c r="D461" s="48"/>
      <c r="E461" s="48"/>
      <c r="F461" s="48" t="s">
        <v>136</v>
      </c>
      <c r="G461" s="49">
        <v>2028</v>
      </c>
      <c r="H461" s="49"/>
      <c r="I461" s="49">
        <v>2028</v>
      </c>
      <c r="J461" s="48" t="str">
        <f t="shared" si="83"/>
        <v>Single Year</v>
      </c>
      <c r="K461" s="49" t="s">
        <v>237</v>
      </c>
      <c r="L461" s="79"/>
      <c r="M461" s="190" t="s">
        <v>769</v>
      </c>
      <c r="N461" s="74"/>
      <c r="O461" s="74"/>
      <c r="P461" s="74"/>
      <c r="Q461" s="74"/>
      <c r="R461" s="64"/>
      <c r="S461" s="50" t="str">
        <f t="shared" si="84"/>
        <v>Under $750,000</v>
      </c>
      <c r="T461" s="212"/>
      <c r="U461" s="80"/>
      <c r="V461" s="80"/>
      <c r="W461" s="101"/>
      <c r="X461" s="81"/>
      <c r="Y461" s="262">
        <v>120</v>
      </c>
      <c r="Z461" s="53">
        <f t="shared" si="81"/>
        <v>120</v>
      </c>
      <c r="AA461" s="54">
        <f t="shared" si="85"/>
        <v>120</v>
      </c>
      <c r="AB461" s="102"/>
      <c r="AC461" s="56" t="str">
        <f t="shared" si="86"/>
        <v>No</v>
      </c>
      <c r="AD461" s="56">
        <f t="shared" si="80"/>
        <v>3</v>
      </c>
      <c r="AE461" s="56"/>
      <c r="AF461" s="56">
        <f t="shared" si="87"/>
        <v>120</v>
      </c>
      <c r="AG461" s="57">
        <f t="shared" si="88"/>
        <v>3.100012</v>
      </c>
      <c r="AH461" s="56" t="str">
        <f t="shared" si="82"/>
        <v>Yes</v>
      </c>
      <c r="AI461" s="56"/>
      <c r="AJ461" s="56"/>
      <c r="AK461" s="56"/>
      <c r="AL461" s="56"/>
      <c r="AM461" s="56"/>
      <c r="AN461" s="56"/>
      <c r="AO461" s="56"/>
      <c r="AP461" s="56"/>
      <c r="AQ461" s="56"/>
      <c r="AR461" s="56"/>
      <c r="AS461" s="87"/>
      <c r="AT461" s="87"/>
    </row>
    <row r="462" spans="1:46" ht="18" hidden="1" customHeight="1">
      <c r="A462" s="48" t="s">
        <v>10</v>
      </c>
      <c r="B462" s="48" t="s">
        <v>11</v>
      </c>
      <c r="C462" s="108" t="s">
        <v>258</v>
      </c>
      <c r="D462" s="69" t="s">
        <v>261</v>
      </c>
      <c r="E462" s="69"/>
      <c r="F462" s="69" t="s">
        <v>136</v>
      </c>
      <c r="G462" s="63">
        <v>2028</v>
      </c>
      <c r="H462" s="63"/>
      <c r="I462" s="63">
        <v>2028</v>
      </c>
      <c r="J462" s="48" t="str">
        <f t="shared" si="83"/>
        <v>Single Year</v>
      </c>
      <c r="K462" s="49" t="s">
        <v>237</v>
      </c>
      <c r="L462" s="63"/>
      <c r="M462" s="190" t="s">
        <v>770</v>
      </c>
      <c r="N462" s="64"/>
      <c r="O462" s="64"/>
      <c r="P462" s="64"/>
      <c r="Q462" s="64"/>
      <c r="R462" s="64"/>
      <c r="S462" s="50" t="str">
        <f t="shared" si="84"/>
        <v>Under $750,000</v>
      </c>
      <c r="T462" s="66"/>
      <c r="U462" s="66"/>
      <c r="V462" s="66"/>
      <c r="W462" s="204"/>
      <c r="X462" s="52"/>
      <c r="Y462" s="52">
        <v>435</v>
      </c>
      <c r="Z462" s="213">
        <f t="shared" si="81"/>
        <v>435</v>
      </c>
      <c r="AA462" s="54">
        <f t="shared" si="85"/>
        <v>435</v>
      </c>
      <c r="AB462" s="55"/>
      <c r="AC462" s="56" t="str">
        <f t="shared" si="86"/>
        <v>No</v>
      </c>
      <c r="AD462" s="56">
        <f t="shared" si="80"/>
        <v>3</v>
      </c>
      <c r="AE462" s="56"/>
      <c r="AF462" s="56">
        <f t="shared" si="87"/>
        <v>435</v>
      </c>
      <c r="AG462" s="57">
        <f t="shared" si="88"/>
        <v>3.1000435</v>
      </c>
      <c r="AH462" s="56" t="str">
        <f t="shared" si="82"/>
        <v>Yes</v>
      </c>
      <c r="AI462" s="56"/>
      <c r="AJ462" s="56"/>
      <c r="AK462" s="56"/>
      <c r="AL462" s="56"/>
      <c r="AM462" s="56"/>
      <c r="AN462" s="56"/>
      <c r="AO462" s="56"/>
      <c r="AP462" s="56"/>
      <c r="AQ462" s="56"/>
      <c r="AR462" s="56"/>
      <c r="AS462" s="87"/>
      <c r="AT462" s="87"/>
    </row>
    <row r="463" spans="1:46" ht="18" customHeight="1">
      <c r="A463" s="48" t="s">
        <v>10</v>
      </c>
      <c r="B463" s="48" t="s">
        <v>11</v>
      </c>
      <c r="C463" s="108" t="s">
        <v>251</v>
      </c>
      <c r="D463" s="48"/>
      <c r="E463" s="48"/>
      <c r="F463" s="48" t="s">
        <v>151</v>
      </c>
      <c r="G463" s="49">
        <v>2028</v>
      </c>
      <c r="H463" s="49">
        <v>2028</v>
      </c>
      <c r="I463" s="49"/>
      <c r="J463" s="48" t="str">
        <f t="shared" si="83"/>
        <v>Single Year</v>
      </c>
      <c r="K463" s="49" t="s">
        <v>237</v>
      </c>
      <c r="L463" s="63"/>
      <c r="M463" s="183" t="s">
        <v>771</v>
      </c>
      <c r="N463" s="64"/>
      <c r="O463" s="64"/>
      <c r="P463" s="64"/>
      <c r="Q463" s="64"/>
      <c r="R463" s="74"/>
      <c r="S463" s="50" t="str">
        <f t="shared" si="84"/>
        <v>$1 Million to $5 Million</v>
      </c>
      <c r="T463" s="292"/>
      <c r="U463" s="292"/>
      <c r="V463" s="292"/>
      <c r="W463" s="204"/>
      <c r="X463" s="275"/>
      <c r="Y463" s="275">
        <v>2000</v>
      </c>
      <c r="Z463" s="276">
        <f t="shared" si="81"/>
        <v>2000</v>
      </c>
      <c r="AA463" s="332">
        <f t="shared" si="85"/>
        <v>2000</v>
      </c>
      <c r="AB463" s="55">
        <f>SUM(X463:Y463)</f>
        <v>2000</v>
      </c>
      <c r="AC463" s="56" t="str">
        <f t="shared" si="86"/>
        <v>Yes</v>
      </c>
      <c r="AD463" s="56">
        <f t="shared" si="80"/>
        <v>3</v>
      </c>
      <c r="AE463" s="56"/>
      <c r="AF463" s="56">
        <f t="shared" si="87"/>
        <v>2000</v>
      </c>
      <c r="AG463" s="57">
        <f t="shared" si="88"/>
        <v>3.1002000000000001</v>
      </c>
      <c r="AH463" s="56" t="str">
        <f t="shared" si="82"/>
        <v>Yes</v>
      </c>
      <c r="AI463" s="56"/>
      <c r="AJ463" s="56"/>
      <c r="AK463" s="56"/>
      <c r="AL463" s="56"/>
      <c r="AM463" s="56"/>
      <c r="AN463" s="56"/>
      <c r="AO463" s="56"/>
      <c r="AP463" s="56"/>
      <c r="AQ463" s="56"/>
      <c r="AR463" s="56"/>
      <c r="AS463" s="183"/>
      <c r="AT463" s="183"/>
    </row>
    <row r="464" spans="1:46" ht="18" hidden="1" customHeight="1">
      <c r="A464" s="173" t="s">
        <v>10</v>
      </c>
      <c r="B464" s="173" t="s">
        <v>11</v>
      </c>
      <c r="C464" s="108" t="s">
        <v>251</v>
      </c>
      <c r="D464" s="173"/>
      <c r="E464" s="173"/>
      <c r="F464" s="173" t="s">
        <v>136</v>
      </c>
      <c r="G464" s="189">
        <v>2028</v>
      </c>
      <c r="H464" s="189"/>
      <c r="I464" s="189">
        <v>2028</v>
      </c>
      <c r="J464" s="48" t="str">
        <f t="shared" si="83"/>
        <v>Single Year</v>
      </c>
      <c r="K464" s="189" t="s">
        <v>237</v>
      </c>
      <c r="L464" s="79"/>
      <c r="M464" s="190" t="s">
        <v>772</v>
      </c>
      <c r="N464" s="74"/>
      <c r="O464" s="74"/>
      <c r="P464" s="74"/>
      <c r="Q464" s="74"/>
      <c r="R464" s="64"/>
      <c r="S464" s="50" t="str">
        <f t="shared" si="84"/>
        <v>Over $5 Million</v>
      </c>
      <c r="T464" s="239"/>
      <c r="U464" s="80"/>
      <c r="V464" s="80"/>
      <c r="W464" s="101"/>
      <c r="X464" s="81"/>
      <c r="Y464" s="81">
        <v>7500</v>
      </c>
      <c r="Z464" s="213"/>
      <c r="AA464" s="54">
        <f t="shared" si="85"/>
        <v>7500</v>
      </c>
      <c r="AB464" s="102"/>
      <c r="AC464" s="56" t="str">
        <f t="shared" si="86"/>
        <v>Yes</v>
      </c>
      <c r="AD464" s="56">
        <f t="shared" si="80"/>
        <v>3</v>
      </c>
      <c r="AE464" s="56"/>
      <c r="AF464" s="56">
        <f t="shared" si="87"/>
        <v>7500</v>
      </c>
      <c r="AG464" s="57">
        <f t="shared" si="88"/>
        <v>3.1007500000000001</v>
      </c>
      <c r="AH464" s="56" t="str">
        <f t="shared" si="82"/>
        <v>Yes</v>
      </c>
      <c r="AI464" s="56"/>
      <c r="AJ464" s="56"/>
      <c r="AK464" s="56"/>
      <c r="AL464" s="56"/>
      <c r="AM464" s="56"/>
      <c r="AN464" s="56"/>
      <c r="AO464" s="56"/>
      <c r="AP464" s="56"/>
      <c r="AQ464" s="56"/>
      <c r="AR464" s="56"/>
      <c r="AS464" s="183"/>
      <c r="AT464" s="183"/>
    </row>
    <row r="465" spans="1:46" ht="18" hidden="1" customHeight="1">
      <c r="A465" s="48" t="s">
        <v>10</v>
      </c>
      <c r="B465" s="48" t="s">
        <v>33</v>
      </c>
      <c r="C465" s="108" t="s">
        <v>258</v>
      </c>
      <c r="D465" s="69" t="s">
        <v>261</v>
      </c>
      <c r="E465" s="69"/>
      <c r="F465" s="69" t="s">
        <v>145</v>
      </c>
      <c r="G465" s="63">
        <v>2028</v>
      </c>
      <c r="H465" s="63"/>
      <c r="I465" s="63">
        <v>2028</v>
      </c>
      <c r="J465" s="48" t="str">
        <f t="shared" si="83"/>
        <v>Single Year</v>
      </c>
      <c r="K465" s="49" t="s">
        <v>237</v>
      </c>
      <c r="L465" s="63"/>
      <c r="M465" s="190" t="s">
        <v>773</v>
      </c>
      <c r="N465" s="64"/>
      <c r="O465" s="64"/>
      <c r="P465" s="64"/>
      <c r="Q465" s="64"/>
      <c r="R465" s="64"/>
      <c r="S465" s="50" t="str">
        <f t="shared" si="84"/>
        <v>Under $750,000</v>
      </c>
      <c r="T465" s="66"/>
      <c r="U465" s="66"/>
      <c r="V465" s="66"/>
      <c r="W465" s="204"/>
      <c r="X465" s="52"/>
      <c r="Y465" s="52">
        <v>50</v>
      </c>
      <c r="Z465" s="213">
        <f t="shared" ref="Z465:Z528" si="89">SUM(U465:Y465)</f>
        <v>50</v>
      </c>
      <c r="AA465" s="54">
        <f t="shared" si="85"/>
        <v>50</v>
      </c>
      <c r="AB465" s="55"/>
      <c r="AC465" s="56" t="str">
        <f t="shared" si="86"/>
        <v>No</v>
      </c>
      <c r="AD465" s="56">
        <f t="shared" si="80"/>
        <v>3</v>
      </c>
      <c r="AE465" s="56"/>
      <c r="AF465" s="56">
        <f t="shared" si="87"/>
        <v>50</v>
      </c>
      <c r="AG465" s="57">
        <f t="shared" si="88"/>
        <v>3.1000049999999999</v>
      </c>
      <c r="AH465" s="56" t="str">
        <f t="shared" si="82"/>
        <v>Yes</v>
      </c>
      <c r="AI465" s="56"/>
      <c r="AJ465" s="56"/>
      <c r="AK465" s="56"/>
      <c r="AL465" s="56"/>
      <c r="AM465" s="56"/>
      <c r="AN465" s="56"/>
      <c r="AO465" s="56"/>
      <c r="AP465" s="56"/>
      <c r="AQ465" s="56"/>
      <c r="AR465" s="56"/>
      <c r="AS465" s="183"/>
      <c r="AT465" s="183"/>
    </row>
    <row r="466" spans="1:46" ht="18" hidden="1" customHeight="1">
      <c r="A466" s="48" t="s">
        <v>10</v>
      </c>
      <c r="B466" s="48" t="s">
        <v>33</v>
      </c>
      <c r="C466" s="108" t="s">
        <v>258</v>
      </c>
      <c r="D466" s="69" t="s">
        <v>261</v>
      </c>
      <c r="E466" s="69"/>
      <c r="F466" s="69" t="s">
        <v>145</v>
      </c>
      <c r="G466" s="63">
        <v>2028</v>
      </c>
      <c r="H466" s="63"/>
      <c r="I466" s="63">
        <v>2028</v>
      </c>
      <c r="J466" s="48" t="str">
        <f t="shared" si="83"/>
        <v>Single Year</v>
      </c>
      <c r="K466" s="49" t="s">
        <v>237</v>
      </c>
      <c r="L466" s="63"/>
      <c r="M466" s="190" t="s">
        <v>774</v>
      </c>
      <c r="N466" s="64"/>
      <c r="O466" s="64"/>
      <c r="P466" s="64"/>
      <c r="Q466" s="64"/>
      <c r="R466" s="64"/>
      <c r="S466" s="50" t="str">
        <f t="shared" si="84"/>
        <v>Under $750,000</v>
      </c>
      <c r="T466" s="66"/>
      <c r="U466" s="66"/>
      <c r="V466" s="66"/>
      <c r="W466" s="204"/>
      <c r="X466" s="52"/>
      <c r="Y466" s="52">
        <v>20</v>
      </c>
      <c r="Z466" s="213">
        <f t="shared" si="89"/>
        <v>20</v>
      </c>
      <c r="AA466" s="54">
        <f t="shared" si="85"/>
        <v>20</v>
      </c>
      <c r="AB466" s="55"/>
      <c r="AC466" s="56" t="str">
        <f t="shared" si="86"/>
        <v>No</v>
      </c>
      <c r="AD466" s="56">
        <f t="shared" si="80"/>
        <v>3</v>
      </c>
      <c r="AE466" s="56"/>
      <c r="AF466" s="56">
        <f t="shared" si="87"/>
        <v>20</v>
      </c>
      <c r="AG466" s="57">
        <f t="shared" si="88"/>
        <v>3.1000019999999999</v>
      </c>
      <c r="AH466" s="56" t="str">
        <f t="shared" si="82"/>
        <v>Yes</v>
      </c>
      <c r="AI466" s="56"/>
      <c r="AJ466" s="56"/>
      <c r="AK466" s="56"/>
      <c r="AL466" s="56"/>
      <c r="AM466" s="56"/>
      <c r="AN466" s="56"/>
      <c r="AO466" s="56"/>
      <c r="AP466" s="56"/>
      <c r="AQ466" s="56"/>
      <c r="AR466" s="56"/>
      <c r="AS466" s="88"/>
      <c r="AT466" s="88"/>
    </row>
    <row r="467" spans="1:46" ht="18" hidden="1" customHeight="1">
      <c r="A467" s="48" t="s">
        <v>10</v>
      </c>
      <c r="B467" s="48" t="s">
        <v>33</v>
      </c>
      <c r="C467" s="108" t="s">
        <v>251</v>
      </c>
      <c r="D467" s="69"/>
      <c r="E467" s="69"/>
      <c r="F467" s="69" t="s">
        <v>136</v>
      </c>
      <c r="G467" s="63">
        <v>2028</v>
      </c>
      <c r="H467" s="63"/>
      <c r="I467" s="63">
        <v>2028</v>
      </c>
      <c r="J467" s="48" t="str">
        <f t="shared" si="83"/>
        <v>Single Year</v>
      </c>
      <c r="K467" s="49" t="s">
        <v>237</v>
      </c>
      <c r="L467" s="79"/>
      <c r="M467" s="190" t="s">
        <v>775</v>
      </c>
      <c r="N467" s="74"/>
      <c r="O467" s="74"/>
      <c r="P467" s="74"/>
      <c r="Q467" s="74"/>
      <c r="R467" s="64"/>
      <c r="S467" s="50" t="str">
        <f t="shared" si="84"/>
        <v>Under $750,000</v>
      </c>
      <c r="T467" s="239"/>
      <c r="U467" s="80"/>
      <c r="V467" s="80"/>
      <c r="W467" s="101"/>
      <c r="X467" s="81"/>
      <c r="Y467" s="81">
        <v>100</v>
      </c>
      <c r="Z467" s="53">
        <f t="shared" si="89"/>
        <v>100</v>
      </c>
      <c r="AA467" s="54">
        <f t="shared" si="85"/>
        <v>100</v>
      </c>
      <c r="AB467" s="55"/>
      <c r="AC467" s="56" t="str">
        <f t="shared" si="86"/>
        <v>No</v>
      </c>
      <c r="AD467" s="56">
        <f t="shared" si="80"/>
        <v>3</v>
      </c>
      <c r="AE467" s="56"/>
      <c r="AF467" s="56">
        <f t="shared" si="87"/>
        <v>100</v>
      </c>
      <c r="AG467" s="57">
        <f t="shared" si="88"/>
        <v>3.1000100000000002</v>
      </c>
      <c r="AH467" s="56" t="str">
        <f t="shared" si="82"/>
        <v>Yes</v>
      </c>
      <c r="AI467" s="56"/>
      <c r="AJ467" s="56"/>
      <c r="AK467" s="56"/>
      <c r="AL467" s="56"/>
      <c r="AM467" s="56"/>
      <c r="AN467" s="56"/>
      <c r="AO467" s="56"/>
      <c r="AP467" s="56"/>
      <c r="AQ467" s="56"/>
      <c r="AR467" s="56"/>
      <c r="AS467" s="88"/>
      <c r="AT467" s="88"/>
    </row>
    <row r="468" spans="1:46" ht="18" customHeight="1">
      <c r="A468" s="48" t="s">
        <v>66</v>
      </c>
      <c r="B468" s="48" t="s">
        <v>79</v>
      </c>
      <c r="C468" s="108" t="s">
        <v>258</v>
      </c>
      <c r="D468" s="69" t="s">
        <v>261</v>
      </c>
      <c r="E468" s="69"/>
      <c r="F468" s="69" t="s">
        <v>136</v>
      </c>
      <c r="G468" s="63">
        <v>2028</v>
      </c>
      <c r="H468" s="63">
        <v>2028</v>
      </c>
      <c r="I468" s="63"/>
      <c r="J468" s="48" t="str">
        <f t="shared" si="83"/>
        <v>Single Year</v>
      </c>
      <c r="K468" s="49" t="s">
        <v>237</v>
      </c>
      <c r="L468" s="63"/>
      <c r="M468" s="183" t="s">
        <v>776</v>
      </c>
      <c r="N468" s="64"/>
      <c r="O468" s="64"/>
      <c r="P468" s="64"/>
      <c r="Q468" s="64"/>
      <c r="R468" s="64"/>
      <c r="S468" s="50" t="str">
        <f t="shared" si="84"/>
        <v>$1 Million to $5 Million</v>
      </c>
      <c r="T468" s="338"/>
      <c r="U468" s="338"/>
      <c r="V468" s="338"/>
      <c r="W468" s="204"/>
      <c r="X468" s="275"/>
      <c r="Y468" s="275">
        <v>1685</v>
      </c>
      <c r="Z468" s="276">
        <f t="shared" si="89"/>
        <v>1685</v>
      </c>
      <c r="AA468" s="332">
        <f t="shared" si="85"/>
        <v>1685</v>
      </c>
      <c r="AB468" s="55"/>
      <c r="AC468" s="56" t="str">
        <f t="shared" si="86"/>
        <v>Yes</v>
      </c>
      <c r="AD468" s="56">
        <f t="shared" si="80"/>
        <v>3</v>
      </c>
      <c r="AE468" s="56"/>
      <c r="AF468" s="56">
        <f t="shared" si="87"/>
        <v>1685</v>
      </c>
      <c r="AG468" s="57">
        <f t="shared" si="88"/>
        <v>3.1001685000000001</v>
      </c>
      <c r="AH468" s="56" t="str">
        <f t="shared" si="82"/>
        <v>Yes</v>
      </c>
      <c r="AI468" s="56"/>
      <c r="AJ468" s="56"/>
      <c r="AK468" s="56"/>
      <c r="AL468" s="56"/>
      <c r="AM468" s="56"/>
      <c r="AN468" s="56"/>
      <c r="AO468" s="56"/>
      <c r="AP468" s="56"/>
      <c r="AQ468" s="56"/>
      <c r="AR468" s="56"/>
      <c r="AS468" s="88"/>
      <c r="AT468" s="88"/>
    </row>
    <row r="469" spans="1:46" ht="18" customHeight="1">
      <c r="A469" s="48" t="s">
        <v>66</v>
      </c>
      <c r="B469" s="48" t="s">
        <v>79</v>
      </c>
      <c r="C469" s="173" t="s">
        <v>258</v>
      </c>
      <c r="D469" s="69" t="s">
        <v>261</v>
      </c>
      <c r="E469" s="69"/>
      <c r="F469" s="69" t="s">
        <v>136</v>
      </c>
      <c r="G469" s="63">
        <v>2028</v>
      </c>
      <c r="H469" s="63">
        <v>2028</v>
      </c>
      <c r="I469" s="63"/>
      <c r="J469" s="48" t="str">
        <f t="shared" si="83"/>
        <v>Single Year</v>
      </c>
      <c r="K469" s="49" t="s">
        <v>237</v>
      </c>
      <c r="L469" s="63"/>
      <c r="M469" s="183" t="s">
        <v>777</v>
      </c>
      <c r="N469" s="64"/>
      <c r="O469" s="64"/>
      <c r="P469" s="64"/>
      <c r="Q469" s="64"/>
      <c r="R469" s="64"/>
      <c r="S469" s="50" t="str">
        <f t="shared" si="84"/>
        <v>Under $750,000</v>
      </c>
      <c r="T469" s="338"/>
      <c r="U469" s="338"/>
      <c r="V469" s="338"/>
      <c r="W469" s="204"/>
      <c r="X469" s="275"/>
      <c r="Y469" s="275">
        <v>250</v>
      </c>
      <c r="Z469" s="276">
        <f t="shared" si="89"/>
        <v>250</v>
      </c>
      <c r="AA469" s="332">
        <f t="shared" si="85"/>
        <v>250</v>
      </c>
      <c r="AB469" s="55"/>
      <c r="AC469" s="56" t="str">
        <f t="shared" si="86"/>
        <v>No</v>
      </c>
      <c r="AD469" s="56">
        <f t="shared" si="80"/>
        <v>3</v>
      </c>
      <c r="AE469" s="56"/>
      <c r="AF469" s="56">
        <f t="shared" si="87"/>
        <v>250</v>
      </c>
      <c r="AG469" s="57">
        <f t="shared" si="88"/>
        <v>3.100025</v>
      </c>
      <c r="AH469" s="56" t="str">
        <f t="shared" si="82"/>
        <v>Yes</v>
      </c>
      <c r="AI469" s="56"/>
      <c r="AJ469" s="56"/>
      <c r="AK469" s="56"/>
      <c r="AL469" s="56"/>
      <c r="AM469" s="56"/>
      <c r="AN469" s="56"/>
      <c r="AO469" s="56"/>
      <c r="AP469" s="56"/>
      <c r="AQ469" s="56"/>
      <c r="AR469" s="56"/>
      <c r="AS469" s="88"/>
      <c r="AT469" s="88"/>
    </row>
    <row r="470" spans="1:46" ht="18" customHeight="1">
      <c r="A470" s="48" t="s">
        <v>66</v>
      </c>
      <c r="B470" s="48" t="s">
        <v>79</v>
      </c>
      <c r="C470" s="108" t="s">
        <v>258</v>
      </c>
      <c r="D470" s="69" t="s">
        <v>261</v>
      </c>
      <c r="E470" s="69"/>
      <c r="F470" s="69" t="s">
        <v>136</v>
      </c>
      <c r="G470" s="63">
        <v>2028</v>
      </c>
      <c r="H470" s="63">
        <v>2028</v>
      </c>
      <c r="I470" s="63"/>
      <c r="J470" s="48" t="str">
        <f t="shared" si="83"/>
        <v>Single Year</v>
      </c>
      <c r="K470" s="49" t="s">
        <v>237</v>
      </c>
      <c r="L470" s="63"/>
      <c r="M470" s="183" t="s">
        <v>778</v>
      </c>
      <c r="N470" s="64"/>
      <c r="O470" s="64"/>
      <c r="P470" s="64"/>
      <c r="Q470" s="64"/>
      <c r="R470" s="64"/>
      <c r="S470" s="50" t="str">
        <f t="shared" si="84"/>
        <v>$750,000 to $1 Million</v>
      </c>
      <c r="T470" s="338"/>
      <c r="U470" s="338"/>
      <c r="V470" s="338"/>
      <c r="W470" s="204"/>
      <c r="X470" s="275"/>
      <c r="Y470" s="275">
        <v>800</v>
      </c>
      <c r="Z470" s="276">
        <f t="shared" si="89"/>
        <v>800</v>
      </c>
      <c r="AA470" s="332">
        <f t="shared" si="85"/>
        <v>800</v>
      </c>
      <c r="AB470" s="55"/>
      <c r="AC470" s="56" t="str">
        <f t="shared" si="86"/>
        <v>Yes</v>
      </c>
      <c r="AD470" s="56">
        <f t="shared" si="80"/>
        <v>3</v>
      </c>
      <c r="AE470" s="56"/>
      <c r="AF470" s="56">
        <f t="shared" si="87"/>
        <v>800</v>
      </c>
      <c r="AG470" s="57">
        <f t="shared" si="88"/>
        <v>3.1000800000000002</v>
      </c>
      <c r="AH470" s="56" t="str">
        <f t="shared" si="82"/>
        <v>Yes</v>
      </c>
      <c r="AI470" s="56"/>
      <c r="AJ470" s="56"/>
      <c r="AK470" s="56"/>
      <c r="AL470" s="56"/>
      <c r="AM470" s="56"/>
      <c r="AN470" s="56"/>
      <c r="AO470" s="56"/>
      <c r="AP470" s="56"/>
      <c r="AQ470" s="56"/>
      <c r="AR470" s="56"/>
      <c r="AS470" s="88"/>
      <c r="AT470" s="88"/>
    </row>
    <row r="471" spans="1:46" ht="18" customHeight="1">
      <c r="A471" s="48" t="s">
        <v>66</v>
      </c>
      <c r="B471" s="48" t="s">
        <v>79</v>
      </c>
      <c r="C471" s="108" t="s">
        <v>258</v>
      </c>
      <c r="D471" s="69" t="s">
        <v>261</v>
      </c>
      <c r="E471" s="69"/>
      <c r="F471" s="69" t="s">
        <v>136</v>
      </c>
      <c r="G471" s="63">
        <v>2028</v>
      </c>
      <c r="H471" s="63">
        <v>2028</v>
      </c>
      <c r="I471" s="63"/>
      <c r="J471" s="48" t="str">
        <f t="shared" si="83"/>
        <v>Single Year</v>
      </c>
      <c r="K471" s="49" t="s">
        <v>237</v>
      </c>
      <c r="L471" s="63"/>
      <c r="M471" s="183" t="s">
        <v>779</v>
      </c>
      <c r="N471" s="64"/>
      <c r="O471" s="64"/>
      <c r="P471" s="64"/>
      <c r="Q471" s="64"/>
      <c r="R471" s="195"/>
      <c r="S471" s="50" t="str">
        <f t="shared" si="84"/>
        <v>Under $750,000</v>
      </c>
      <c r="T471" s="338"/>
      <c r="U471" s="338"/>
      <c r="V471" s="338"/>
      <c r="W471" s="204"/>
      <c r="X471" s="275"/>
      <c r="Y471" s="275">
        <v>370</v>
      </c>
      <c r="Z471" s="276">
        <f t="shared" si="89"/>
        <v>370</v>
      </c>
      <c r="AA471" s="332">
        <f t="shared" si="85"/>
        <v>370</v>
      </c>
      <c r="AB471" s="55"/>
      <c r="AC471" s="56" t="str">
        <f t="shared" si="86"/>
        <v>No</v>
      </c>
      <c r="AD471" s="56">
        <f t="shared" si="80"/>
        <v>3</v>
      </c>
      <c r="AE471" s="56"/>
      <c r="AF471" s="56">
        <f t="shared" si="87"/>
        <v>370</v>
      </c>
      <c r="AG471" s="57">
        <f t="shared" si="88"/>
        <v>3.1000369999999999</v>
      </c>
      <c r="AH471" s="56" t="str">
        <f t="shared" si="82"/>
        <v>Yes</v>
      </c>
      <c r="AI471" s="56"/>
      <c r="AJ471" s="56"/>
      <c r="AK471" s="56"/>
      <c r="AL471" s="56"/>
      <c r="AM471" s="56"/>
      <c r="AN471" s="56"/>
      <c r="AO471" s="56"/>
      <c r="AP471" s="56"/>
      <c r="AQ471" s="56"/>
      <c r="AR471" s="56"/>
      <c r="AS471" s="87"/>
      <c r="AT471" s="87"/>
    </row>
    <row r="472" spans="1:46" ht="18" customHeight="1">
      <c r="A472" s="48" t="s">
        <v>66</v>
      </c>
      <c r="B472" s="48" t="s">
        <v>79</v>
      </c>
      <c r="C472" s="108" t="s">
        <v>258</v>
      </c>
      <c r="D472" s="69" t="s">
        <v>261</v>
      </c>
      <c r="E472" s="69"/>
      <c r="F472" s="69" t="s">
        <v>136</v>
      </c>
      <c r="G472" s="63">
        <v>2028</v>
      </c>
      <c r="H472" s="63">
        <v>2028</v>
      </c>
      <c r="I472" s="63"/>
      <c r="J472" s="48" t="str">
        <f t="shared" si="83"/>
        <v>Single Year</v>
      </c>
      <c r="K472" s="49" t="s">
        <v>237</v>
      </c>
      <c r="L472" s="63"/>
      <c r="M472" s="183" t="s">
        <v>780</v>
      </c>
      <c r="N472" s="64"/>
      <c r="O472" s="64"/>
      <c r="P472" s="64"/>
      <c r="Q472" s="64"/>
      <c r="R472" s="64"/>
      <c r="S472" s="50" t="str">
        <f t="shared" si="84"/>
        <v>Under $750,000</v>
      </c>
      <c r="T472" s="338"/>
      <c r="U472" s="338"/>
      <c r="V472" s="338"/>
      <c r="W472" s="204"/>
      <c r="X472" s="275"/>
      <c r="Y472" s="275">
        <v>90</v>
      </c>
      <c r="Z472" s="276">
        <f t="shared" si="89"/>
        <v>90</v>
      </c>
      <c r="AA472" s="332">
        <f t="shared" si="85"/>
        <v>90</v>
      </c>
      <c r="AB472" s="55"/>
      <c r="AC472" s="56" t="str">
        <f t="shared" si="86"/>
        <v>No</v>
      </c>
      <c r="AD472" s="56">
        <f t="shared" si="80"/>
        <v>3</v>
      </c>
      <c r="AE472" s="56"/>
      <c r="AF472" s="56">
        <f t="shared" si="87"/>
        <v>90</v>
      </c>
      <c r="AG472" s="57">
        <f t="shared" si="88"/>
        <v>3.100009</v>
      </c>
      <c r="AH472" s="56" t="str">
        <f t="shared" si="82"/>
        <v>Yes</v>
      </c>
      <c r="AI472" s="56"/>
      <c r="AJ472" s="56"/>
      <c r="AK472" s="56"/>
      <c r="AL472" s="56"/>
      <c r="AM472" s="56"/>
      <c r="AN472" s="56"/>
      <c r="AO472" s="56"/>
      <c r="AP472" s="56"/>
      <c r="AQ472" s="56"/>
      <c r="AR472" s="56"/>
      <c r="AS472" s="87"/>
      <c r="AT472" s="87"/>
    </row>
    <row r="473" spans="1:46" ht="18" customHeight="1">
      <c r="A473" s="48" t="s">
        <v>66</v>
      </c>
      <c r="B473" s="48" t="s">
        <v>79</v>
      </c>
      <c r="C473" s="108" t="s">
        <v>258</v>
      </c>
      <c r="D473" s="69" t="s">
        <v>261</v>
      </c>
      <c r="E473" s="69"/>
      <c r="F473" s="69" t="s">
        <v>136</v>
      </c>
      <c r="G473" s="63">
        <v>2028</v>
      </c>
      <c r="H473" s="63">
        <v>2028</v>
      </c>
      <c r="I473" s="63"/>
      <c r="J473" s="48" t="str">
        <f t="shared" si="83"/>
        <v>Single Year</v>
      </c>
      <c r="K473" s="49" t="s">
        <v>237</v>
      </c>
      <c r="L473" s="63"/>
      <c r="M473" s="183" t="s">
        <v>781</v>
      </c>
      <c r="N473" s="64"/>
      <c r="O473" s="64"/>
      <c r="P473" s="64"/>
      <c r="Q473" s="64"/>
      <c r="R473" s="64"/>
      <c r="S473" s="50" t="str">
        <f t="shared" si="84"/>
        <v>$1 Million to $5 Million</v>
      </c>
      <c r="T473" s="338"/>
      <c r="U473" s="338"/>
      <c r="V473" s="338"/>
      <c r="W473" s="204"/>
      <c r="X473" s="275"/>
      <c r="Y473" s="275">
        <v>2100</v>
      </c>
      <c r="Z473" s="276">
        <f t="shared" si="89"/>
        <v>2100</v>
      </c>
      <c r="AA473" s="332">
        <f t="shared" si="85"/>
        <v>2100</v>
      </c>
      <c r="AB473" s="55"/>
      <c r="AC473" s="56" t="str">
        <f t="shared" si="86"/>
        <v>Yes</v>
      </c>
      <c r="AD473" s="56">
        <f t="shared" si="80"/>
        <v>3</v>
      </c>
      <c r="AE473" s="56"/>
      <c r="AF473" s="56">
        <f t="shared" si="87"/>
        <v>2100</v>
      </c>
      <c r="AG473" s="57">
        <f t="shared" si="88"/>
        <v>3.1002100000000001</v>
      </c>
      <c r="AH473" s="56" t="str">
        <f t="shared" si="82"/>
        <v>Yes</v>
      </c>
      <c r="AI473" s="56"/>
      <c r="AJ473" s="56"/>
      <c r="AK473" s="56"/>
      <c r="AL473" s="56"/>
      <c r="AM473" s="56"/>
      <c r="AN473" s="56"/>
      <c r="AO473" s="56"/>
      <c r="AP473" s="56"/>
      <c r="AQ473" s="56"/>
      <c r="AR473" s="56"/>
      <c r="AS473" s="87"/>
      <c r="AT473" s="87"/>
    </row>
    <row r="474" spans="1:46" ht="18" customHeight="1">
      <c r="A474" s="48" t="s">
        <v>66</v>
      </c>
      <c r="B474" s="48" t="s">
        <v>79</v>
      </c>
      <c r="C474" s="108" t="s">
        <v>258</v>
      </c>
      <c r="D474" s="69" t="s">
        <v>261</v>
      </c>
      <c r="E474" s="69"/>
      <c r="F474" s="69" t="s">
        <v>136</v>
      </c>
      <c r="G474" s="63">
        <v>2028</v>
      </c>
      <c r="H474" s="63">
        <v>2028</v>
      </c>
      <c r="I474" s="63"/>
      <c r="J474" s="48" t="str">
        <f t="shared" si="83"/>
        <v>Single Year</v>
      </c>
      <c r="K474" s="49" t="s">
        <v>237</v>
      </c>
      <c r="L474" s="63"/>
      <c r="M474" s="183" t="s">
        <v>782</v>
      </c>
      <c r="N474" s="64"/>
      <c r="O474" s="64"/>
      <c r="P474" s="64"/>
      <c r="Q474" s="64"/>
      <c r="R474" s="64"/>
      <c r="S474" s="50" t="str">
        <f t="shared" si="84"/>
        <v>Under $750,000</v>
      </c>
      <c r="T474" s="338"/>
      <c r="U474" s="338"/>
      <c r="V474" s="338"/>
      <c r="W474" s="204"/>
      <c r="X474" s="275"/>
      <c r="Y474" s="275">
        <v>150</v>
      </c>
      <c r="Z474" s="276">
        <f t="shared" si="89"/>
        <v>150</v>
      </c>
      <c r="AA474" s="332">
        <f t="shared" si="85"/>
        <v>150</v>
      </c>
      <c r="AB474" s="55"/>
      <c r="AC474" s="56" t="str">
        <f t="shared" si="86"/>
        <v>No</v>
      </c>
      <c r="AD474" s="56">
        <f t="shared" si="80"/>
        <v>3</v>
      </c>
      <c r="AE474" s="56"/>
      <c r="AF474" s="56">
        <f t="shared" si="87"/>
        <v>150</v>
      </c>
      <c r="AG474" s="57">
        <f t="shared" si="88"/>
        <v>3.100015</v>
      </c>
      <c r="AH474" s="56" t="str">
        <f t="shared" si="82"/>
        <v>Yes</v>
      </c>
      <c r="AI474" s="56"/>
      <c r="AJ474" s="56"/>
      <c r="AK474" s="56"/>
      <c r="AL474" s="56"/>
      <c r="AM474" s="56"/>
      <c r="AN474" s="56"/>
      <c r="AO474" s="56"/>
      <c r="AP474" s="56"/>
      <c r="AQ474" s="56"/>
      <c r="AR474" s="56"/>
      <c r="AS474" s="87"/>
      <c r="AT474" s="87"/>
    </row>
    <row r="475" spans="1:46" ht="18" customHeight="1">
      <c r="A475" s="173" t="s">
        <v>66</v>
      </c>
      <c r="B475" s="173" t="s">
        <v>79</v>
      </c>
      <c r="C475" s="108" t="s">
        <v>251</v>
      </c>
      <c r="D475" s="173"/>
      <c r="E475" s="173"/>
      <c r="F475" s="173" t="s">
        <v>151</v>
      </c>
      <c r="G475" s="189">
        <v>2028</v>
      </c>
      <c r="H475" s="189">
        <v>2028</v>
      </c>
      <c r="I475" s="189"/>
      <c r="J475" s="48" t="str">
        <f t="shared" si="83"/>
        <v>Single Year</v>
      </c>
      <c r="K475" s="189" t="s">
        <v>237</v>
      </c>
      <c r="L475" s="189"/>
      <c r="M475" s="183" t="s">
        <v>783</v>
      </c>
      <c r="N475" s="195"/>
      <c r="O475" s="195"/>
      <c r="P475" s="195"/>
      <c r="Q475" s="195"/>
      <c r="R475" s="64"/>
      <c r="S475" s="50" t="str">
        <f t="shared" si="84"/>
        <v>Under $750,000</v>
      </c>
      <c r="T475" s="409"/>
      <c r="U475" s="215"/>
      <c r="V475" s="385"/>
      <c r="W475" s="204"/>
      <c r="X475" s="288"/>
      <c r="Y475" s="288">
        <v>60</v>
      </c>
      <c r="Z475" s="276">
        <f t="shared" si="89"/>
        <v>60</v>
      </c>
      <c r="AA475" s="332">
        <f t="shared" si="85"/>
        <v>60</v>
      </c>
      <c r="AB475" s="55">
        <f>SUM(W475:Y475)</f>
        <v>60</v>
      </c>
      <c r="AC475" s="56" t="str">
        <f t="shared" si="86"/>
        <v>No</v>
      </c>
      <c r="AD475" s="56">
        <f t="shared" ref="AD475:AD541" si="90">IF(G475=MIN($G$4:$G$1048576),10,IF(G475=MIN($G$4:$G$1048576)+1,9,IF(G475=MIN($G$4:$G$1048576)+2,8,IF(G475=MIN($G$4:$G$1048576)+3,7,IF(G475=MIN($G$4:$G$1048576)+4,6,IF(G475=MIN($G$4:$G$1048576)+5,5,IF(G475=MIN($G$4:$G$1048576)+6,4,IF(G475=MIN($G$4:$G$1048576)+7,3,IF(G475=MIN($G$4:$G$1048576)+8,2,IF(G475=MIN($G$4:$G$1048576)+9,1,0))))))))))</f>
        <v>3</v>
      </c>
      <c r="AE475" s="56"/>
      <c r="AF475" s="56">
        <f t="shared" si="87"/>
        <v>60</v>
      </c>
      <c r="AG475" s="57">
        <f t="shared" si="88"/>
        <v>3.100006</v>
      </c>
      <c r="AH475" s="56" t="str">
        <f t="shared" si="82"/>
        <v>Yes</v>
      </c>
      <c r="AI475" s="56"/>
      <c r="AJ475" s="56"/>
      <c r="AK475" s="56"/>
      <c r="AL475" s="56"/>
      <c r="AM475" s="56"/>
      <c r="AN475" s="56"/>
      <c r="AO475" s="56"/>
      <c r="AP475" s="56"/>
      <c r="AQ475" s="56"/>
      <c r="AR475" s="56"/>
      <c r="AS475" s="87"/>
      <c r="AT475" s="87"/>
    </row>
    <row r="476" spans="1:46" ht="18" customHeight="1">
      <c r="A476" s="48" t="s">
        <v>66</v>
      </c>
      <c r="B476" s="48" t="s">
        <v>79</v>
      </c>
      <c r="C476" s="108" t="s">
        <v>251</v>
      </c>
      <c r="D476" s="69"/>
      <c r="E476" s="69"/>
      <c r="F476" s="48" t="s">
        <v>151</v>
      </c>
      <c r="G476" s="63">
        <v>2028</v>
      </c>
      <c r="H476" s="63">
        <v>2028</v>
      </c>
      <c r="I476" s="63"/>
      <c r="J476" s="48" t="str">
        <f t="shared" si="83"/>
        <v>Single Year</v>
      </c>
      <c r="K476" s="49" t="s">
        <v>237</v>
      </c>
      <c r="L476" s="63"/>
      <c r="M476" s="183" t="s">
        <v>784</v>
      </c>
      <c r="N476" s="64"/>
      <c r="O476" s="64"/>
      <c r="P476" s="64"/>
      <c r="Q476" s="64"/>
      <c r="R476" s="64"/>
      <c r="S476" s="50" t="str">
        <f t="shared" si="84"/>
        <v>Under $750,000</v>
      </c>
      <c r="T476" s="338"/>
      <c r="U476" s="338"/>
      <c r="V476" s="338"/>
      <c r="W476" s="204"/>
      <c r="X476" s="275"/>
      <c r="Y476" s="275">
        <v>36</v>
      </c>
      <c r="Z476" s="276">
        <f t="shared" si="89"/>
        <v>36</v>
      </c>
      <c r="AA476" s="332">
        <f t="shared" si="85"/>
        <v>36</v>
      </c>
      <c r="AB476" s="55"/>
      <c r="AC476" s="56" t="str">
        <f t="shared" si="86"/>
        <v>No</v>
      </c>
      <c r="AD476" s="56">
        <f t="shared" si="90"/>
        <v>3</v>
      </c>
      <c r="AE476" s="56"/>
      <c r="AF476" s="56">
        <f t="shared" si="87"/>
        <v>36</v>
      </c>
      <c r="AG476" s="57">
        <f t="shared" si="88"/>
        <v>3.1000036</v>
      </c>
      <c r="AH476" s="56" t="str">
        <f t="shared" si="82"/>
        <v>Yes</v>
      </c>
      <c r="AI476" s="56"/>
      <c r="AJ476" s="56"/>
      <c r="AK476" s="56"/>
      <c r="AL476" s="56"/>
      <c r="AM476" s="56"/>
      <c r="AN476" s="56"/>
      <c r="AO476" s="56"/>
      <c r="AP476" s="56"/>
      <c r="AQ476" s="56"/>
      <c r="AR476" s="56"/>
      <c r="AS476" s="75"/>
      <c r="AT476" s="75"/>
    </row>
    <row r="477" spans="1:46" ht="18" customHeight="1">
      <c r="A477" s="48" t="s">
        <v>66</v>
      </c>
      <c r="B477" s="48" t="s">
        <v>79</v>
      </c>
      <c r="C477" s="108" t="s">
        <v>251</v>
      </c>
      <c r="D477" s="69"/>
      <c r="E477" s="69"/>
      <c r="F477" s="69" t="s">
        <v>136</v>
      </c>
      <c r="G477" s="63">
        <v>2028</v>
      </c>
      <c r="H477" s="63">
        <v>2028</v>
      </c>
      <c r="I477" s="63"/>
      <c r="J477" s="48" t="str">
        <f t="shared" si="83"/>
        <v>Single Year</v>
      </c>
      <c r="K477" s="49" t="s">
        <v>237</v>
      </c>
      <c r="L477" s="63"/>
      <c r="M477" s="183" t="s">
        <v>785</v>
      </c>
      <c r="N477" s="64"/>
      <c r="O477" s="64"/>
      <c r="P477" s="64"/>
      <c r="Q477" s="64"/>
      <c r="R477" s="64"/>
      <c r="S477" s="50" t="str">
        <f t="shared" si="84"/>
        <v>Under $750,000</v>
      </c>
      <c r="T477" s="338"/>
      <c r="U477" s="338"/>
      <c r="V477" s="338"/>
      <c r="W477" s="204"/>
      <c r="X477" s="275"/>
      <c r="Y477" s="275">
        <v>280</v>
      </c>
      <c r="Z477" s="276">
        <f t="shared" si="89"/>
        <v>280</v>
      </c>
      <c r="AA477" s="332">
        <f t="shared" si="85"/>
        <v>280</v>
      </c>
      <c r="AB477" s="55"/>
      <c r="AC477" s="56" t="str">
        <f t="shared" si="86"/>
        <v>No</v>
      </c>
      <c r="AD477" s="56">
        <f t="shared" si="90"/>
        <v>3</v>
      </c>
      <c r="AE477" s="56"/>
      <c r="AF477" s="56">
        <f t="shared" si="87"/>
        <v>280</v>
      </c>
      <c r="AG477" s="57">
        <f t="shared" si="88"/>
        <v>3.100028</v>
      </c>
      <c r="AH477" s="56" t="str">
        <f t="shared" si="82"/>
        <v>Yes</v>
      </c>
      <c r="AI477" s="56"/>
      <c r="AJ477" s="56"/>
      <c r="AK477" s="56"/>
      <c r="AL477" s="56"/>
      <c r="AM477" s="56"/>
      <c r="AN477" s="56"/>
      <c r="AO477" s="56"/>
      <c r="AP477" s="56"/>
      <c r="AQ477" s="56"/>
      <c r="AR477" s="56"/>
      <c r="AS477" s="87"/>
      <c r="AT477" s="87"/>
    </row>
    <row r="478" spans="1:46" ht="18" customHeight="1">
      <c r="A478" s="48" t="s">
        <v>66</v>
      </c>
      <c r="B478" s="48" t="s">
        <v>79</v>
      </c>
      <c r="C478" s="108" t="s">
        <v>251</v>
      </c>
      <c r="D478" s="69"/>
      <c r="E478" s="69"/>
      <c r="F478" s="69" t="s">
        <v>136</v>
      </c>
      <c r="G478" s="63">
        <v>2028</v>
      </c>
      <c r="H478" s="63">
        <v>2028</v>
      </c>
      <c r="I478" s="63"/>
      <c r="J478" s="48" t="str">
        <f t="shared" si="83"/>
        <v>Single Year</v>
      </c>
      <c r="K478" s="49" t="s">
        <v>237</v>
      </c>
      <c r="L478" s="63"/>
      <c r="M478" s="183" t="s">
        <v>786</v>
      </c>
      <c r="N478" s="64"/>
      <c r="O478" s="64"/>
      <c r="P478" s="64"/>
      <c r="Q478" s="64"/>
      <c r="R478" s="64"/>
      <c r="S478" s="50" t="str">
        <f t="shared" si="84"/>
        <v>Under $750,000</v>
      </c>
      <c r="T478" s="338"/>
      <c r="U478" s="338"/>
      <c r="V478" s="338"/>
      <c r="W478" s="204"/>
      <c r="X478" s="275"/>
      <c r="Y478" s="275">
        <v>100</v>
      </c>
      <c r="Z478" s="276">
        <f t="shared" si="89"/>
        <v>100</v>
      </c>
      <c r="AA478" s="332">
        <f t="shared" si="85"/>
        <v>100</v>
      </c>
      <c r="AB478" s="55"/>
      <c r="AC478" s="56" t="str">
        <f t="shared" si="86"/>
        <v>No</v>
      </c>
      <c r="AD478" s="56">
        <f t="shared" si="90"/>
        <v>3</v>
      </c>
      <c r="AE478" s="56"/>
      <c r="AF478" s="56">
        <f t="shared" si="87"/>
        <v>100</v>
      </c>
      <c r="AG478" s="57">
        <f t="shared" si="88"/>
        <v>3.1000100000000002</v>
      </c>
      <c r="AH478" s="56" t="str">
        <f t="shared" si="82"/>
        <v>Yes</v>
      </c>
      <c r="AI478" s="56"/>
      <c r="AJ478" s="56"/>
      <c r="AK478" s="56"/>
      <c r="AL478" s="56"/>
      <c r="AM478" s="56"/>
      <c r="AN478" s="56"/>
      <c r="AO478" s="56"/>
      <c r="AP478" s="56"/>
      <c r="AQ478" s="56"/>
      <c r="AR478" s="56"/>
      <c r="AS478" s="69"/>
      <c r="AT478" s="69"/>
    </row>
    <row r="479" spans="1:46" s="240" customFormat="1" ht="18" customHeight="1">
      <c r="A479" s="48" t="s">
        <v>66</v>
      </c>
      <c r="B479" s="48" t="s">
        <v>79</v>
      </c>
      <c r="C479" s="108" t="s">
        <v>251</v>
      </c>
      <c r="D479" s="69"/>
      <c r="E479" s="69"/>
      <c r="F479" s="69" t="s">
        <v>136</v>
      </c>
      <c r="G479" s="63">
        <v>2028</v>
      </c>
      <c r="H479" s="63">
        <v>2028</v>
      </c>
      <c r="I479" s="63"/>
      <c r="J479" s="48" t="str">
        <f t="shared" si="83"/>
        <v>Single Year</v>
      </c>
      <c r="K479" s="49" t="s">
        <v>237</v>
      </c>
      <c r="L479" s="63"/>
      <c r="M479" s="183" t="s">
        <v>787</v>
      </c>
      <c r="N479" s="64"/>
      <c r="O479" s="64"/>
      <c r="P479" s="64"/>
      <c r="Q479" s="64"/>
      <c r="R479" s="64"/>
      <c r="S479" s="50" t="str">
        <f t="shared" si="84"/>
        <v>Under $750,000</v>
      </c>
      <c r="T479" s="338"/>
      <c r="U479" s="338"/>
      <c r="V479" s="338"/>
      <c r="W479" s="204"/>
      <c r="X479" s="275"/>
      <c r="Y479" s="275">
        <v>54</v>
      </c>
      <c r="Z479" s="276">
        <f t="shared" si="89"/>
        <v>54</v>
      </c>
      <c r="AA479" s="332">
        <f t="shared" si="85"/>
        <v>54</v>
      </c>
      <c r="AB479" s="55"/>
      <c r="AC479" s="56" t="str">
        <f t="shared" si="86"/>
        <v>No</v>
      </c>
      <c r="AD479" s="56">
        <f t="shared" si="90"/>
        <v>3</v>
      </c>
      <c r="AE479" s="56"/>
      <c r="AF479" s="56">
        <f t="shared" si="87"/>
        <v>54</v>
      </c>
      <c r="AG479" s="57">
        <f t="shared" si="88"/>
        <v>3.1000054000000001</v>
      </c>
      <c r="AH479" s="56" t="str">
        <f t="shared" si="82"/>
        <v>Yes</v>
      </c>
      <c r="AI479" s="56"/>
      <c r="AJ479" s="56"/>
      <c r="AK479" s="56"/>
      <c r="AL479" s="56"/>
      <c r="AM479" s="56"/>
      <c r="AN479" s="56"/>
      <c r="AO479" s="56"/>
      <c r="AP479" s="56"/>
      <c r="AQ479" s="56"/>
      <c r="AR479" s="56"/>
      <c r="AS479" s="89"/>
      <c r="AT479" s="88"/>
    </row>
    <row r="480" spans="1:46" ht="18" customHeight="1">
      <c r="A480" s="48" t="s">
        <v>66</v>
      </c>
      <c r="B480" s="48" t="s">
        <v>79</v>
      </c>
      <c r="C480" s="108" t="s">
        <v>251</v>
      </c>
      <c r="D480" s="69"/>
      <c r="E480" s="69"/>
      <c r="F480" s="69" t="s">
        <v>136</v>
      </c>
      <c r="G480" s="63">
        <v>2028</v>
      </c>
      <c r="H480" s="63">
        <v>2028</v>
      </c>
      <c r="I480" s="63"/>
      <c r="J480" s="48" t="str">
        <f t="shared" si="83"/>
        <v>Single Year</v>
      </c>
      <c r="K480" s="49" t="s">
        <v>237</v>
      </c>
      <c r="L480" s="63"/>
      <c r="M480" s="183" t="s">
        <v>788</v>
      </c>
      <c r="N480" s="64"/>
      <c r="O480" s="64"/>
      <c r="P480" s="64"/>
      <c r="Q480" s="64"/>
      <c r="R480" s="64"/>
      <c r="S480" s="50" t="str">
        <f t="shared" si="84"/>
        <v>Under $750,000</v>
      </c>
      <c r="T480" s="338"/>
      <c r="U480" s="338"/>
      <c r="V480" s="338"/>
      <c r="W480" s="204"/>
      <c r="X480" s="275"/>
      <c r="Y480" s="275">
        <v>250</v>
      </c>
      <c r="Z480" s="276">
        <f t="shared" si="89"/>
        <v>250</v>
      </c>
      <c r="AA480" s="332">
        <f t="shared" si="85"/>
        <v>250</v>
      </c>
      <c r="AB480" s="55"/>
      <c r="AC480" s="56" t="str">
        <f t="shared" si="86"/>
        <v>No</v>
      </c>
      <c r="AD480" s="56">
        <f t="shared" si="90"/>
        <v>3</v>
      </c>
      <c r="AE480" s="56"/>
      <c r="AF480" s="56">
        <f t="shared" si="87"/>
        <v>250</v>
      </c>
      <c r="AG480" s="57">
        <f t="shared" si="88"/>
        <v>3.100025</v>
      </c>
      <c r="AH480" s="56" t="str">
        <f t="shared" si="82"/>
        <v>Yes</v>
      </c>
      <c r="AI480" s="56"/>
      <c r="AJ480" s="56"/>
      <c r="AK480" s="56"/>
      <c r="AL480" s="56"/>
      <c r="AM480" s="56"/>
      <c r="AN480" s="56"/>
      <c r="AO480" s="56"/>
      <c r="AP480" s="56"/>
      <c r="AQ480" s="56"/>
      <c r="AR480" s="56"/>
      <c r="AS480" s="89"/>
      <c r="AT480" s="88" t="s">
        <v>789</v>
      </c>
    </row>
    <row r="481" spans="1:46" ht="18" hidden="1" customHeight="1">
      <c r="A481" s="48" t="s">
        <v>66</v>
      </c>
      <c r="B481" s="48" t="s">
        <v>67</v>
      </c>
      <c r="C481" s="108" t="s">
        <v>258</v>
      </c>
      <c r="D481" s="69" t="s">
        <v>261</v>
      </c>
      <c r="E481" s="69"/>
      <c r="F481" s="69" t="s">
        <v>136</v>
      </c>
      <c r="G481" s="63">
        <v>2028</v>
      </c>
      <c r="H481" s="63"/>
      <c r="I481" s="63">
        <v>2028</v>
      </c>
      <c r="J481" s="48" t="str">
        <f t="shared" si="83"/>
        <v>Single Year</v>
      </c>
      <c r="K481" s="49" t="s">
        <v>237</v>
      </c>
      <c r="L481" s="63"/>
      <c r="M481" s="190" t="s">
        <v>790</v>
      </c>
      <c r="N481" s="64"/>
      <c r="O481" s="64"/>
      <c r="P481" s="64"/>
      <c r="Q481" s="64"/>
      <c r="R481" s="64"/>
      <c r="S481" s="50" t="str">
        <f t="shared" si="84"/>
        <v>Under $750,000</v>
      </c>
      <c r="T481" s="66"/>
      <c r="U481" s="66"/>
      <c r="V481" s="66"/>
      <c r="W481" s="204"/>
      <c r="X481" s="52"/>
      <c r="Y481" s="52">
        <v>174</v>
      </c>
      <c r="Z481" s="53">
        <f t="shared" si="89"/>
        <v>174</v>
      </c>
      <c r="AA481" s="54">
        <f t="shared" si="85"/>
        <v>174</v>
      </c>
      <c r="AB481" s="55"/>
      <c r="AC481" s="56" t="str">
        <f t="shared" si="86"/>
        <v>No</v>
      </c>
      <c r="AD481" s="56">
        <f t="shared" si="90"/>
        <v>3</v>
      </c>
      <c r="AE481" s="56"/>
      <c r="AF481" s="56">
        <f t="shared" si="87"/>
        <v>174</v>
      </c>
      <c r="AG481" s="57">
        <f t="shared" si="88"/>
        <v>3.1000174</v>
      </c>
      <c r="AH481" s="56" t="str">
        <f t="shared" si="82"/>
        <v>Yes</v>
      </c>
      <c r="AI481" s="56"/>
      <c r="AJ481" s="56"/>
      <c r="AK481" s="56"/>
      <c r="AL481" s="56"/>
      <c r="AM481" s="56"/>
      <c r="AN481" s="56"/>
      <c r="AO481" s="56"/>
      <c r="AP481" s="56"/>
      <c r="AQ481" s="56"/>
      <c r="AR481" s="56"/>
      <c r="AS481" s="75" t="s">
        <v>791</v>
      </c>
      <c r="AT481" s="88" t="s">
        <v>792</v>
      </c>
    </row>
    <row r="482" spans="1:46" ht="18" customHeight="1">
      <c r="A482" s="48" t="s">
        <v>66</v>
      </c>
      <c r="B482" s="48" t="s">
        <v>67</v>
      </c>
      <c r="C482" s="108" t="s">
        <v>258</v>
      </c>
      <c r="D482" s="69" t="s">
        <v>261</v>
      </c>
      <c r="E482" s="69"/>
      <c r="F482" s="69" t="s">
        <v>136</v>
      </c>
      <c r="G482" s="63">
        <v>2028</v>
      </c>
      <c r="H482" s="63">
        <v>2028</v>
      </c>
      <c r="I482" s="63"/>
      <c r="J482" s="48" t="str">
        <f t="shared" si="83"/>
        <v>Single Year</v>
      </c>
      <c r="K482" s="49" t="s">
        <v>237</v>
      </c>
      <c r="L482" s="63"/>
      <c r="M482" s="183" t="s">
        <v>793</v>
      </c>
      <c r="N482" s="64"/>
      <c r="O482" s="64"/>
      <c r="P482" s="64"/>
      <c r="Q482" s="64"/>
      <c r="R482" s="74"/>
      <c r="S482" s="50" t="str">
        <f t="shared" si="84"/>
        <v>$1 Million to $5 Million</v>
      </c>
      <c r="T482" s="338"/>
      <c r="U482" s="338"/>
      <c r="V482" s="338"/>
      <c r="W482" s="204"/>
      <c r="X482" s="275"/>
      <c r="Y482" s="275">
        <v>2474</v>
      </c>
      <c r="Z482" s="276">
        <f t="shared" si="89"/>
        <v>2474</v>
      </c>
      <c r="AA482" s="332">
        <f t="shared" si="85"/>
        <v>2474</v>
      </c>
      <c r="AB482" s="55"/>
      <c r="AC482" s="56" t="str">
        <f t="shared" si="86"/>
        <v>Yes</v>
      </c>
      <c r="AD482" s="56">
        <f t="shared" si="90"/>
        <v>3</v>
      </c>
      <c r="AE482" s="56"/>
      <c r="AF482" s="56">
        <f t="shared" si="87"/>
        <v>2474</v>
      </c>
      <c r="AG482" s="57">
        <f t="shared" si="88"/>
        <v>3.1002474000000002</v>
      </c>
      <c r="AH482" s="56" t="str">
        <f t="shared" si="82"/>
        <v>Yes</v>
      </c>
      <c r="AI482" s="56"/>
      <c r="AJ482" s="56"/>
      <c r="AK482" s="56"/>
      <c r="AL482" s="56"/>
      <c r="AM482" s="56"/>
      <c r="AN482" s="56"/>
      <c r="AO482" s="56"/>
      <c r="AP482" s="56"/>
      <c r="AQ482" s="56"/>
      <c r="AR482" s="56"/>
      <c r="AS482" s="89"/>
      <c r="AT482" s="88" t="s">
        <v>794</v>
      </c>
    </row>
    <row r="483" spans="1:46" ht="18" customHeight="1">
      <c r="A483" s="48" t="s">
        <v>66</v>
      </c>
      <c r="B483" s="48" t="s">
        <v>70</v>
      </c>
      <c r="C483" s="108" t="s">
        <v>258</v>
      </c>
      <c r="D483" s="69" t="s">
        <v>261</v>
      </c>
      <c r="E483" s="69"/>
      <c r="F483" s="69" t="s">
        <v>151</v>
      </c>
      <c r="G483" s="63">
        <v>2028</v>
      </c>
      <c r="H483" s="63">
        <v>2028</v>
      </c>
      <c r="I483" s="63"/>
      <c r="J483" s="48" t="str">
        <f t="shared" si="83"/>
        <v>Single Year</v>
      </c>
      <c r="K483" s="49" t="s">
        <v>237</v>
      </c>
      <c r="L483" s="63"/>
      <c r="M483" s="183" t="s">
        <v>795</v>
      </c>
      <c r="N483" s="64"/>
      <c r="O483" s="64"/>
      <c r="P483" s="64"/>
      <c r="Q483" s="64"/>
      <c r="R483" s="74"/>
      <c r="S483" s="50" t="str">
        <f t="shared" si="84"/>
        <v>Under $750,000</v>
      </c>
      <c r="T483" s="338"/>
      <c r="U483" s="338"/>
      <c r="V483" s="338"/>
      <c r="W483" s="204"/>
      <c r="X483" s="275"/>
      <c r="Y483" s="275">
        <v>480.26</v>
      </c>
      <c r="Z483" s="276">
        <f t="shared" si="89"/>
        <v>480.26</v>
      </c>
      <c r="AA483" s="332">
        <f t="shared" si="85"/>
        <v>480.26</v>
      </c>
      <c r="AB483" s="55"/>
      <c r="AC483" s="56" t="str">
        <f t="shared" si="86"/>
        <v>No</v>
      </c>
      <c r="AD483" s="56">
        <f t="shared" si="90"/>
        <v>3</v>
      </c>
      <c r="AE483" s="56"/>
      <c r="AF483" s="56">
        <f t="shared" si="87"/>
        <v>480.26</v>
      </c>
      <c r="AG483" s="57">
        <f t="shared" si="88"/>
        <v>3.10004803</v>
      </c>
      <c r="AH483" s="56" t="str">
        <f t="shared" si="82"/>
        <v>Yes</v>
      </c>
      <c r="AI483" s="56"/>
      <c r="AJ483" s="56"/>
      <c r="AK483" s="56"/>
      <c r="AL483" s="56"/>
      <c r="AM483" s="56"/>
      <c r="AN483" s="56"/>
      <c r="AO483" s="56"/>
      <c r="AP483" s="56"/>
      <c r="AQ483" s="56"/>
      <c r="AR483" s="56"/>
      <c r="AS483" s="69"/>
      <c r="AT483" s="69" t="s">
        <v>796</v>
      </c>
    </row>
    <row r="484" spans="1:46" ht="18" customHeight="1">
      <c r="A484" s="48" t="s">
        <v>66</v>
      </c>
      <c r="B484" s="48" t="s">
        <v>70</v>
      </c>
      <c r="C484" s="108" t="s">
        <v>258</v>
      </c>
      <c r="D484" s="69" t="s">
        <v>261</v>
      </c>
      <c r="E484" s="69"/>
      <c r="F484" s="69" t="s">
        <v>348</v>
      </c>
      <c r="G484" s="63">
        <v>2028</v>
      </c>
      <c r="H484" s="63">
        <v>2028</v>
      </c>
      <c r="I484" s="63"/>
      <c r="J484" s="48" t="str">
        <f t="shared" si="83"/>
        <v>Single Year</v>
      </c>
      <c r="K484" s="49" t="s">
        <v>237</v>
      </c>
      <c r="L484" s="63"/>
      <c r="M484" s="183" t="s">
        <v>797</v>
      </c>
      <c r="N484" s="64"/>
      <c r="O484" s="64"/>
      <c r="P484" s="64"/>
      <c r="Q484" s="64"/>
      <c r="R484" s="64"/>
      <c r="S484" s="50" t="str">
        <f t="shared" si="84"/>
        <v>$1 Million to $5 Million</v>
      </c>
      <c r="T484" s="338"/>
      <c r="U484" s="338"/>
      <c r="V484" s="338"/>
      <c r="W484" s="204"/>
      <c r="X484" s="275"/>
      <c r="Y484" s="275">
        <v>4670</v>
      </c>
      <c r="Z484" s="276">
        <f t="shared" si="89"/>
        <v>4670</v>
      </c>
      <c r="AA484" s="332">
        <f t="shared" si="85"/>
        <v>4670</v>
      </c>
      <c r="AB484" s="55"/>
      <c r="AC484" s="56" t="str">
        <f t="shared" si="86"/>
        <v>Yes</v>
      </c>
      <c r="AD484" s="56">
        <f t="shared" si="90"/>
        <v>3</v>
      </c>
      <c r="AE484" s="56"/>
      <c r="AF484" s="56">
        <f t="shared" si="87"/>
        <v>4670</v>
      </c>
      <c r="AG484" s="57">
        <f t="shared" si="88"/>
        <v>3.1004670000000001</v>
      </c>
      <c r="AH484" s="56" t="str">
        <f t="shared" si="82"/>
        <v>Yes</v>
      </c>
      <c r="AI484" s="56"/>
      <c r="AJ484" s="56"/>
      <c r="AK484" s="56"/>
      <c r="AL484" s="56"/>
      <c r="AM484" s="56"/>
      <c r="AN484" s="56"/>
      <c r="AO484" s="56"/>
      <c r="AP484" s="56"/>
      <c r="AQ484" s="56"/>
      <c r="AR484" s="56"/>
      <c r="AS484" s="75" t="s">
        <v>798</v>
      </c>
      <c r="AT484" s="69" t="s">
        <v>796</v>
      </c>
    </row>
    <row r="485" spans="1:46" ht="18" customHeight="1">
      <c r="A485" s="48" t="s">
        <v>66</v>
      </c>
      <c r="B485" s="48" t="s">
        <v>70</v>
      </c>
      <c r="C485" s="108" t="s">
        <v>258</v>
      </c>
      <c r="D485" s="69" t="s">
        <v>261</v>
      </c>
      <c r="E485" s="69"/>
      <c r="F485" s="69" t="s">
        <v>136</v>
      </c>
      <c r="G485" s="63">
        <v>2028</v>
      </c>
      <c r="H485" s="63">
        <v>2028</v>
      </c>
      <c r="I485" s="63"/>
      <c r="J485" s="48" t="str">
        <f t="shared" si="83"/>
        <v>Single Year</v>
      </c>
      <c r="K485" s="49" t="s">
        <v>237</v>
      </c>
      <c r="L485" s="63"/>
      <c r="M485" s="183" t="s">
        <v>799</v>
      </c>
      <c r="N485" s="64"/>
      <c r="O485" s="64"/>
      <c r="P485" s="64"/>
      <c r="Q485" s="64"/>
      <c r="R485" s="74"/>
      <c r="S485" s="50" t="str">
        <f t="shared" si="84"/>
        <v>$1 Million to $5 Million</v>
      </c>
      <c r="T485" s="338"/>
      <c r="U485" s="338"/>
      <c r="V485" s="338"/>
      <c r="W485" s="204"/>
      <c r="X485" s="275"/>
      <c r="Y485" s="275">
        <v>4284</v>
      </c>
      <c r="Z485" s="276">
        <f t="shared" si="89"/>
        <v>4284</v>
      </c>
      <c r="AA485" s="332">
        <f t="shared" si="85"/>
        <v>4284</v>
      </c>
      <c r="AB485" s="55"/>
      <c r="AC485" s="56" t="str">
        <f t="shared" si="86"/>
        <v>Yes</v>
      </c>
      <c r="AD485" s="56">
        <f t="shared" si="90"/>
        <v>3</v>
      </c>
      <c r="AE485" s="56"/>
      <c r="AF485" s="56">
        <f t="shared" si="87"/>
        <v>4284</v>
      </c>
      <c r="AG485" s="57">
        <f t="shared" si="88"/>
        <v>3.1004284000000002</v>
      </c>
      <c r="AH485" s="56" t="str">
        <f t="shared" si="82"/>
        <v>Yes</v>
      </c>
      <c r="AI485" s="56"/>
      <c r="AJ485" s="56"/>
      <c r="AK485" s="56"/>
      <c r="AL485" s="56"/>
      <c r="AM485" s="56"/>
      <c r="AN485" s="56"/>
      <c r="AO485" s="56"/>
      <c r="AP485" s="56"/>
      <c r="AQ485" s="56"/>
      <c r="AR485" s="56"/>
      <c r="AS485" s="75" t="s">
        <v>800</v>
      </c>
      <c r="AT485" s="69" t="s">
        <v>796</v>
      </c>
    </row>
    <row r="486" spans="1:46" ht="18" customHeight="1">
      <c r="A486" s="48" t="s">
        <v>66</v>
      </c>
      <c r="B486" s="48" t="s">
        <v>70</v>
      </c>
      <c r="C486" s="147" t="s">
        <v>258</v>
      </c>
      <c r="D486" s="48" t="s">
        <v>261</v>
      </c>
      <c r="E486" s="77"/>
      <c r="F486" s="69" t="s">
        <v>136</v>
      </c>
      <c r="G486" s="79">
        <v>2028</v>
      </c>
      <c r="H486" s="79">
        <v>2028</v>
      </c>
      <c r="I486" s="79"/>
      <c r="J486" s="48" t="str">
        <f t="shared" si="83"/>
        <v>Single Year</v>
      </c>
      <c r="K486" s="49" t="s">
        <v>237</v>
      </c>
      <c r="L486" s="79"/>
      <c r="M486" s="183" t="s">
        <v>801</v>
      </c>
      <c r="N486" s="74"/>
      <c r="O486" s="74"/>
      <c r="P486" s="74"/>
      <c r="Q486" s="74"/>
      <c r="R486" s="64"/>
      <c r="S486" s="50" t="str">
        <f t="shared" si="84"/>
        <v>$1 Million to $5 Million</v>
      </c>
      <c r="T486" s="239"/>
      <c r="U486" s="80"/>
      <c r="V486" s="80"/>
      <c r="W486" s="204"/>
      <c r="X486" s="275"/>
      <c r="Y486" s="164">
        <v>1287.3</v>
      </c>
      <c r="Z486" s="276">
        <f t="shared" si="89"/>
        <v>1287.3</v>
      </c>
      <c r="AA486" s="332">
        <f t="shared" si="85"/>
        <v>1287.3</v>
      </c>
      <c r="AB486" s="55"/>
      <c r="AC486" s="56" t="str">
        <f t="shared" si="86"/>
        <v>Yes</v>
      </c>
      <c r="AD486" s="56">
        <f t="shared" si="90"/>
        <v>3</v>
      </c>
      <c r="AE486" s="56"/>
      <c r="AF486" s="56">
        <f t="shared" si="87"/>
        <v>1287.3</v>
      </c>
      <c r="AG486" s="57">
        <f t="shared" si="88"/>
        <v>3.1001287300000002</v>
      </c>
      <c r="AH486" s="56" t="str">
        <f t="shared" si="82"/>
        <v>Yes</v>
      </c>
      <c r="AI486" s="56"/>
      <c r="AJ486" s="56"/>
      <c r="AK486" s="56"/>
      <c r="AL486" s="56"/>
      <c r="AM486" s="56"/>
      <c r="AN486" s="56"/>
      <c r="AO486" s="56"/>
      <c r="AP486" s="56"/>
      <c r="AQ486" s="56"/>
      <c r="AR486" s="56"/>
      <c r="AS486" s="69"/>
      <c r="AT486" s="69"/>
    </row>
    <row r="487" spans="1:46" ht="18" customHeight="1">
      <c r="A487" s="48" t="s">
        <v>66</v>
      </c>
      <c r="B487" s="48" t="s">
        <v>70</v>
      </c>
      <c r="C487" s="147" t="s">
        <v>258</v>
      </c>
      <c r="D487" s="48" t="s">
        <v>261</v>
      </c>
      <c r="E487" s="77"/>
      <c r="F487" s="69" t="s">
        <v>151</v>
      </c>
      <c r="G487" s="79">
        <v>2028</v>
      </c>
      <c r="H487" s="79">
        <v>2028</v>
      </c>
      <c r="I487" s="79"/>
      <c r="J487" s="48" t="str">
        <f t="shared" si="83"/>
        <v>Single Year</v>
      </c>
      <c r="K487" s="49" t="s">
        <v>237</v>
      </c>
      <c r="L487" s="79"/>
      <c r="M487" s="183" t="s">
        <v>802</v>
      </c>
      <c r="N487" s="74"/>
      <c r="O487" s="74"/>
      <c r="P487" s="74"/>
      <c r="Q487" s="74"/>
      <c r="R487" s="64"/>
      <c r="S487" s="50" t="str">
        <f t="shared" si="84"/>
        <v>Under $750,000</v>
      </c>
      <c r="T487" s="239"/>
      <c r="U487" s="80"/>
      <c r="V487" s="80"/>
      <c r="W487" s="204"/>
      <c r="X487" s="275"/>
      <c r="Y487" s="275">
        <v>30</v>
      </c>
      <c r="Z487" s="276">
        <f t="shared" si="89"/>
        <v>30</v>
      </c>
      <c r="AA487" s="332">
        <f t="shared" si="85"/>
        <v>30</v>
      </c>
      <c r="AB487" s="55"/>
      <c r="AC487" s="56" t="str">
        <f t="shared" si="86"/>
        <v>No</v>
      </c>
      <c r="AD487" s="56">
        <f t="shared" si="90"/>
        <v>3</v>
      </c>
      <c r="AE487" s="56"/>
      <c r="AF487" s="56">
        <f t="shared" si="87"/>
        <v>30</v>
      </c>
      <c r="AG487" s="57">
        <f t="shared" si="88"/>
        <v>3.1000030000000001</v>
      </c>
      <c r="AH487" s="56" t="str">
        <f t="shared" si="82"/>
        <v>Yes</v>
      </c>
      <c r="AI487" s="56"/>
      <c r="AJ487" s="56"/>
      <c r="AK487" s="56"/>
      <c r="AL487" s="56"/>
      <c r="AM487" s="56"/>
      <c r="AN487" s="56"/>
      <c r="AO487" s="56"/>
      <c r="AP487" s="56"/>
      <c r="AQ487" s="56"/>
      <c r="AR487" s="56"/>
      <c r="AS487" s="69"/>
      <c r="AT487" s="69"/>
    </row>
    <row r="488" spans="1:46" ht="18" customHeight="1">
      <c r="A488" s="48" t="s">
        <v>66</v>
      </c>
      <c r="B488" s="48" t="s">
        <v>10</v>
      </c>
      <c r="C488" s="108" t="s">
        <v>258</v>
      </c>
      <c r="D488" s="221" t="s">
        <v>284</v>
      </c>
      <c r="E488" s="69"/>
      <c r="F488" s="69" t="s">
        <v>136</v>
      </c>
      <c r="G488" s="63">
        <v>2028</v>
      </c>
      <c r="H488" s="63">
        <v>2028</v>
      </c>
      <c r="I488" s="63"/>
      <c r="J488" s="48" t="str">
        <f t="shared" si="83"/>
        <v>Single Year</v>
      </c>
      <c r="K488" s="49" t="s">
        <v>237</v>
      </c>
      <c r="L488" s="63"/>
      <c r="M488" s="183" t="s">
        <v>803</v>
      </c>
      <c r="N488" s="64"/>
      <c r="O488" s="64"/>
      <c r="P488" s="64"/>
      <c r="Q488" s="64"/>
      <c r="R488" s="64"/>
      <c r="S488" s="50" t="str">
        <f t="shared" si="84"/>
        <v>Under $750,000</v>
      </c>
      <c r="T488" s="338"/>
      <c r="U488" s="338"/>
      <c r="V488" s="338"/>
      <c r="W488" s="204"/>
      <c r="X488" s="275"/>
      <c r="Y488" s="275">
        <v>500</v>
      </c>
      <c r="Z488" s="343">
        <f t="shared" si="89"/>
        <v>500</v>
      </c>
      <c r="AA488" s="332">
        <f t="shared" si="85"/>
        <v>500</v>
      </c>
      <c r="AB488" s="83"/>
      <c r="AC488" s="56" t="str">
        <f t="shared" si="86"/>
        <v>No</v>
      </c>
      <c r="AD488" s="56">
        <f t="shared" si="90"/>
        <v>3</v>
      </c>
      <c r="AE488" s="56"/>
      <c r="AF488" s="56">
        <f t="shared" si="87"/>
        <v>500</v>
      </c>
      <c r="AG488" s="57">
        <f t="shared" si="88"/>
        <v>3.10005</v>
      </c>
      <c r="AH488" s="56" t="str">
        <f t="shared" si="82"/>
        <v>Yes</v>
      </c>
      <c r="AI488" s="56"/>
      <c r="AJ488" s="56"/>
      <c r="AK488" s="56"/>
      <c r="AL488" s="56"/>
      <c r="AM488" s="56"/>
      <c r="AN488" s="56"/>
      <c r="AO488" s="56"/>
      <c r="AP488" s="56"/>
      <c r="AQ488" s="56"/>
      <c r="AR488" s="56"/>
      <c r="AS488" s="69"/>
      <c r="AT488" s="69"/>
    </row>
    <row r="489" spans="1:46" ht="18" customHeight="1">
      <c r="A489" s="48" t="s">
        <v>66</v>
      </c>
      <c r="B489" s="48" t="s">
        <v>10</v>
      </c>
      <c r="C489" s="108" t="s">
        <v>258</v>
      </c>
      <c r="D489" s="221" t="s">
        <v>284</v>
      </c>
      <c r="E489" s="69"/>
      <c r="F489" s="69" t="s">
        <v>136</v>
      </c>
      <c r="G489" s="63">
        <v>2028</v>
      </c>
      <c r="H489" s="63">
        <v>2028</v>
      </c>
      <c r="I489" s="63"/>
      <c r="J489" s="48" t="str">
        <f t="shared" si="83"/>
        <v>Single Year</v>
      </c>
      <c r="K489" s="49" t="s">
        <v>237</v>
      </c>
      <c r="L489" s="79"/>
      <c r="M489" s="183" t="s">
        <v>804</v>
      </c>
      <c r="N489" s="74"/>
      <c r="O489" s="74"/>
      <c r="P489" s="74"/>
      <c r="Q489" s="74"/>
      <c r="R489" s="64"/>
      <c r="S489" s="50" t="str">
        <f t="shared" si="84"/>
        <v>Under $750,000</v>
      </c>
      <c r="T489" s="239"/>
      <c r="U489" s="80"/>
      <c r="V489" s="80"/>
      <c r="W489" s="204"/>
      <c r="X489" s="81"/>
      <c r="Y489" s="275">
        <v>500</v>
      </c>
      <c r="Z489" s="343">
        <f t="shared" si="89"/>
        <v>500</v>
      </c>
      <c r="AA489" s="332">
        <f t="shared" si="85"/>
        <v>500</v>
      </c>
      <c r="AB489" s="83"/>
      <c r="AC489" s="56" t="str">
        <f t="shared" si="86"/>
        <v>No</v>
      </c>
      <c r="AD489" s="56">
        <f t="shared" si="90"/>
        <v>3</v>
      </c>
      <c r="AE489" s="56"/>
      <c r="AF489" s="56">
        <f t="shared" si="87"/>
        <v>500</v>
      </c>
      <c r="AG489" s="57">
        <f t="shared" si="88"/>
        <v>3.10005</v>
      </c>
      <c r="AH489" s="56" t="str">
        <f t="shared" si="82"/>
        <v>Yes</v>
      </c>
      <c r="AI489" s="56"/>
      <c r="AJ489" s="56"/>
      <c r="AK489" s="56"/>
      <c r="AL489" s="56"/>
      <c r="AM489" s="56"/>
      <c r="AN489" s="56"/>
      <c r="AO489" s="56"/>
      <c r="AP489" s="56"/>
      <c r="AQ489" s="56"/>
      <c r="AR489" s="56"/>
      <c r="AS489" s="69"/>
      <c r="AT489" s="69"/>
    </row>
    <row r="490" spans="1:46" ht="18" hidden="1" customHeight="1">
      <c r="A490" s="48" t="s">
        <v>66</v>
      </c>
      <c r="B490" s="48" t="s">
        <v>10</v>
      </c>
      <c r="C490" s="108" t="s">
        <v>258</v>
      </c>
      <c r="D490" s="69" t="s">
        <v>259</v>
      </c>
      <c r="E490" s="69"/>
      <c r="F490" s="69" t="s">
        <v>136</v>
      </c>
      <c r="G490" s="63">
        <v>2028</v>
      </c>
      <c r="H490" s="63"/>
      <c r="I490" s="63">
        <v>2028</v>
      </c>
      <c r="J490" s="48" t="str">
        <f t="shared" si="83"/>
        <v>Single Year</v>
      </c>
      <c r="K490" s="49" t="s">
        <v>237</v>
      </c>
      <c r="L490" s="63"/>
      <c r="M490" s="183" t="s">
        <v>805</v>
      </c>
      <c r="N490" s="64"/>
      <c r="O490" s="64"/>
      <c r="P490" s="64"/>
      <c r="Q490" s="64"/>
      <c r="R490" s="64"/>
      <c r="S490" s="50" t="str">
        <f t="shared" si="84"/>
        <v>$1 Million to $5 Million</v>
      </c>
      <c r="T490" s="66"/>
      <c r="U490" s="66"/>
      <c r="V490" s="66"/>
      <c r="W490" s="204"/>
      <c r="X490" s="52"/>
      <c r="Y490" s="52">
        <v>1000</v>
      </c>
      <c r="Z490" s="82">
        <f t="shared" si="89"/>
        <v>1000</v>
      </c>
      <c r="AA490" s="54">
        <f t="shared" si="85"/>
        <v>1000</v>
      </c>
      <c r="AB490" s="83"/>
      <c r="AC490" s="56" t="str">
        <f t="shared" si="86"/>
        <v>Yes</v>
      </c>
      <c r="AD490" s="56">
        <f t="shared" si="90"/>
        <v>3</v>
      </c>
      <c r="AE490" s="56"/>
      <c r="AF490" s="56">
        <f t="shared" si="87"/>
        <v>1000</v>
      </c>
      <c r="AG490" s="57">
        <f t="shared" si="88"/>
        <v>3.1000999999999999</v>
      </c>
      <c r="AH490" s="56" t="str">
        <f t="shared" si="82"/>
        <v>Yes</v>
      </c>
      <c r="AI490" s="56"/>
      <c r="AJ490" s="56"/>
      <c r="AK490" s="56"/>
      <c r="AL490" s="56"/>
      <c r="AM490" s="56"/>
      <c r="AN490" s="56"/>
      <c r="AO490" s="56"/>
      <c r="AP490" s="56"/>
      <c r="AQ490" s="56"/>
      <c r="AR490" s="56"/>
      <c r="AS490" s="69"/>
      <c r="AT490" s="69"/>
    </row>
    <row r="491" spans="1:46" ht="18" customHeight="1">
      <c r="A491" s="48" t="s">
        <v>66</v>
      </c>
      <c r="B491" s="48" t="s">
        <v>10</v>
      </c>
      <c r="C491" s="108" t="s">
        <v>258</v>
      </c>
      <c r="D491" s="69" t="s">
        <v>261</v>
      </c>
      <c r="E491" s="69"/>
      <c r="F491" s="69" t="s">
        <v>136</v>
      </c>
      <c r="G491" s="63">
        <v>2028</v>
      </c>
      <c r="H491" s="63">
        <v>2028</v>
      </c>
      <c r="I491" s="63"/>
      <c r="J491" s="48" t="str">
        <f t="shared" si="83"/>
        <v>Single Year</v>
      </c>
      <c r="K491" s="49" t="s">
        <v>237</v>
      </c>
      <c r="L491" s="63"/>
      <c r="M491" s="183" t="s">
        <v>806</v>
      </c>
      <c r="N491" s="64"/>
      <c r="O491" s="64"/>
      <c r="P491" s="64"/>
      <c r="Q491" s="64"/>
      <c r="R491" s="64"/>
      <c r="S491" s="50" t="str">
        <f t="shared" si="84"/>
        <v>$1 Million to $5 Million</v>
      </c>
      <c r="T491" s="338"/>
      <c r="U491" s="338"/>
      <c r="V491" s="338"/>
      <c r="W491" s="204"/>
      <c r="X491" s="275"/>
      <c r="Y491" s="275">
        <v>2250</v>
      </c>
      <c r="Z491" s="343">
        <f t="shared" si="89"/>
        <v>2250</v>
      </c>
      <c r="AA491" s="332">
        <f t="shared" si="85"/>
        <v>2250</v>
      </c>
      <c r="AB491" s="83"/>
      <c r="AC491" s="56" t="str">
        <f t="shared" si="86"/>
        <v>Yes</v>
      </c>
      <c r="AD491" s="56">
        <f t="shared" si="90"/>
        <v>3</v>
      </c>
      <c r="AE491" s="56"/>
      <c r="AF491" s="56">
        <f t="shared" si="87"/>
        <v>2250</v>
      </c>
      <c r="AG491" s="57">
        <f t="shared" si="88"/>
        <v>3.100225</v>
      </c>
      <c r="AH491" s="56" t="str">
        <f t="shared" si="82"/>
        <v>Yes</v>
      </c>
      <c r="AI491" s="56"/>
      <c r="AJ491" s="56"/>
      <c r="AK491" s="56"/>
      <c r="AL491" s="56"/>
      <c r="AM491" s="56"/>
      <c r="AN491" s="56"/>
      <c r="AO491" s="56"/>
      <c r="AP491" s="56"/>
      <c r="AQ491" s="56"/>
      <c r="AR491" s="56"/>
      <c r="AS491" s="69"/>
      <c r="AT491" s="69"/>
    </row>
    <row r="492" spans="1:46" ht="18" hidden="1" customHeight="1">
      <c r="A492" s="48" t="s">
        <v>66</v>
      </c>
      <c r="B492" s="48" t="s">
        <v>10</v>
      </c>
      <c r="C492" s="108" t="s">
        <v>258</v>
      </c>
      <c r="D492" s="173" t="s">
        <v>261</v>
      </c>
      <c r="E492" s="69"/>
      <c r="F492" s="48" t="s">
        <v>136</v>
      </c>
      <c r="G492" s="63">
        <v>2028</v>
      </c>
      <c r="H492" s="63"/>
      <c r="I492" s="63">
        <v>2028</v>
      </c>
      <c r="J492" s="48" t="str">
        <f t="shared" si="83"/>
        <v>Single Year</v>
      </c>
      <c r="K492" s="49" t="s">
        <v>237</v>
      </c>
      <c r="L492" s="63"/>
      <c r="M492" s="190" t="s">
        <v>807</v>
      </c>
      <c r="N492" s="74"/>
      <c r="O492" s="74"/>
      <c r="P492" s="74"/>
      <c r="Q492" s="74"/>
      <c r="R492" s="64"/>
      <c r="S492" s="50" t="str">
        <f t="shared" si="84"/>
        <v>Under $750,000</v>
      </c>
      <c r="T492" s="66"/>
      <c r="U492" s="66"/>
      <c r="V492" s="66"/>
      <c r="W492" s="204"/>
      <c r="X492" s="52"/>
      <c r="Y492" s="52">
        <v>500</v>
      </c>
      <c r="Z492" s="53">
        <f t="shared" si="89"/>
        <v>500</v>
      </c>
      <c r="AA492" s="54">
        <f t="shared" si="85"/>
        <v>500</v>
      </c>
      <c r="AB492" s="55"/>
      <c r="AC492" s="56" t="str">
        <f t="shared" si="86"/>
        <v>No</v>
      </c>
      <c r="AD492" s="56">
        <f t="shared" si="90"/>
        <v>3</v>
      </c>
      <c r="AE492" s="56"/>
      <c r="AF492" s="56">
        <f t="shared" si="87"/>
        <v>500</v>
      </c>
      <c r="AG492" s="57">
        <f t="shared" si="88"/>
        <v>3.10005</v>
      </c>
      <c r="AH492" s="56" t="str">
        <f t="shared" si="82"/>
        <v>Yes</v>
      </c>
      <c r="AI492" s="56"/>
      <c r="AJ492" s="56"/>
      <c r="AK492" s="56"/>
      <c r="AL492" s="56"/>
      <c r="AM492" s="56"/>
      <c r="AN492" s="56"/>
      <c r="AO492" s="56"/>
      <c r="AP492" s="56"/>
      <c r="AQ492" s="56"/>
      <c r="AR492" s="56"/>
      <c r="AS492" s="75" t="s">
        <v>808</v>
      </c>
      <c r="AT492" s="69" t="s">
        <v>809</v>
      </c>
    </row>
    <row r="493" spans="1:46" ht="18" customHeight="1">
      <c r="A493" s="48" t="s">
        <v>66</v>
      </c>
      <c r="B493" s="48" t="s">
        <v>10</v>
      </c>
      <c r="C493" s="108" t="s">
        <v>251</v>
      </c>
      <c r="D493" s="69"/>
      <c r="E493" s="69"/>
      <c r="F493" s="69" t="s">
        <v>139</v>
      </c>
      <c r="G493" s="63">
        <v>2028</v>
      </c>
      <c r="H493" s="63">
        <v>2028</v>
      </c>
      <c r="I493" s="63"/>
      <c r="J493" s="48" t="str">
        <f t="shared" si="83"/>
        <v>Single Year</v>
      </c>
      <c r="K493" s="49" t="s">
        <v>237</v>
      </c>
      <c r="L493" s="63"/>
      <c r="M493" s="183" t="s">
        <v>810</v>
      </c>
      <c r="N493" s="64"/>
      <c r="O493" s="64"/>
      <c r="P493" s="64"/>
      <c r="Q493" s="64"/>
      <c r="R493" s="64"/>
      <c r="S493" s="50" t="str">
        <f t="shared" si="84"/>
        <v>Under $750,000</v>
      </c>
      <c r="T493" s="338"/>
      <c r="U493" s="338"/>
      <c r="V493" s="338"/>
      <c r="W493" s="204"/>
      <c r="X493" s="275"/>
      <c r="Y493" s="275">
        <v>650</v>
      </c>
      <c r="Z493" s="343">
        <f t="shared" si="89"/>
        <v>650</v>
      </c>
      <c r="AA493" s="332">
        <f t="shared" si="85"/>
        <v>650</v>
      </c>
      <c r="AB493" s="83"/>
      <c r="AC493" s="56" t="str">
        <f t="shared" si="86"/>
        <v>No</v>
      </c>
      <c r="AD493" s="56">
        <f t="shared" si="90"/>
        <v>3</v>
      </c>
      <c r="AE493" s="56"/>
      <c r="AF493" s="56">
        <f t="shared" si="87"/>
        <v>650</v>
      </c>
      <c r="AG493" s="57">
        <f t="shared" si="88"/>
        <v>3.1000649999999998</v>
      </c>
      <c r="AH493" s="56" t="str">
        <f t="shared" si="82"/>
        <v>Yes</v>
      </c>
      <c r="AI493" s="56"/>
      <c r="AJ493" s="56"/>
      <c r="AK493" s="56"/>
      <c r="AL493" s="56"/>
      <c r="AM493" s="56"/>
      <c r="AN493" s="56"/>
      <c r="AO493" s="56"/>
      <c r="AP493" s="56"/>
      <c r="AQ493" s="56"/>
      <c r="AR493" s="56"/>
      <c r="AS493" s="75" t="s">
        <v>811</v>
      </c>
      <c r="AT493" s="69"/>
    </row>
    <row r="494" spans="1:46" ht="18" customHeight="1">
      <c r="A494" s="48" t="s">
        <v>66</v>
      </c>
      <c r="B494" s="48" t="s">
        <v>188</v>
      </c>
      <c r="C494" s="108" t="s">
        <v>251</v>
      </c>
      <c r="D494" s="69"/>
      <c r="E494" s="69"/>
      <c r="F494" s="69" t="s">
        <v>145</v>
      </c>
      <c r="G494" s="63">
        <v>2028</v>
      </c>
      <c r="H494" s="63">
        <v>2028</v>
      </c>
      <c r="I494" s="63"/>
      <c r="J494" s="48" t="str">
        <f t="shared" si="83"/>
        <v>Single Year</v>
      </c>
      <c r="K494" s="49" t="s">
        <v>237</v>
      </c>
      <c r="L494" s="63"/>
      <c r="M494" s="183" t="s">
        <v>812</v>
      </c>
      <c r="N494" s="64"/>
      <c r="O494" s="64"/>
      <c r="P494" s="64"/>
      <c r="Q494" s="64"/>
      <c r="R494" s="64"/>
      <c r="S494" s="50" t="str">
        <f t="shared" si="84"/>
        <v>$1 Million to $5 Million</v>
      </c>
      <c r="T494" s="338"/>
      <c r="U494" s="338"/>
      <c r="V494" s="338"/>
      <c r="W494" s="204"/>
      <c r="X494" s="275"/>
      <c r="Y494" s="275">
        <v>1150</v>
      </c>
      <c r="Z494" s="276">
        <f t="shared" si="89"/>
        <v>1150</v>
      </c>
      <c r="AA494" s="332">
        <f t="shared" si="85"/>
        <v>1150</v>
      </c>
      <c r="AB494" s="55"/>
      <c r="AC494" s="56" t="str">
        <f t="shared" si="86"/>
        <v>Yes</v>
      </c>
      <c r="AD494" s="56">
        <f t="shared" si="90"/>
        <v>3</v>
      </c>
      <c r="AE494" s="56"/>
      <c r="AF494" s="56">
        <f t="shared" si="87"/>
        <v>1150</v>
      </c>
      <c r="AG494" s="57">
        <f t="shared" si="88"/>
        <v>3.1001150000000002</v>
      </c>
      <c r="AH494" s="56" t="str">
        <f t="shared" si="82"/>
        <v>Yes</v>
      </c>
      <c r="AI494" s="56"/>
      <c r="AJ494" s="56"/>
      <c r="AK494" s="56"/>
      <c r="AL494" s="56"/>
      <c r="AM494" s="56"/>
      <c r="AN494" s="56"/>
      <c r="AO494" s="56"/>
      <c r="AP494" s="56"/>
      <c r="AQ494" s="56"/>
      <c r="AR494" s="56"/>
      <c r="AS494" s="75" t="s">
        <v>813</v>
      </c>
      <c r="AT494" s="69" t="s">
        <v>814</v>
      </c>
    </row>
    <row r="495" spans="1:46" ht="18" hidden="1" customHeight="1">
      <c r="A495" s="48" t="s">
        <v>66</v>
      </c>
      <c r="B495" s="48" t="s">
        <v>73</v>
      </c>
      <c r="C495" s="108" t="s">
        <v>258</v>
      </c>
      <c r="D495" s="69" t="s">
        <v>261</v>
      </c>
      <c r="E495" s="69"/>
      <c r="F495" s="69" t="s">
        <v>348</v>
      </c>
      <c r="G495" s="63">
        <v>2028</v>
      </c>
      <c r="H495" s="63"/>
      <c r="I495" s="63">
        <v>2028</v>
      </c>
      <c r="J495" s="48" t="str">
        <f t="shared" si="83"/>
        <v>Single Year</v>
      </c>
      <c r="K495" s="49" t="s">
        <v>237</v>
      </c>
      <c r="L495" s="63"/>
      <c r="M495" s="190" t="s">
        <v>815</v>
      </c>
      <c r="N495" s="64"/>
      <c r="O495" s="64"/>
      <c r="P495" s="64"/>
      <c r="Q495" s="64"/>
      <c r="R495" s="64"/>
      <c r="S495" s="50" t="str">
        <f t="shared" si="84"/>
        <v>Under $750,000</v>
      </c>
      <c r="T495" s="66"/>
      <c r="U495" s="66"/>
      <c r="V495" s="66"/>
      <c r="W495" s="204"/>
      <c r="X495" s="52"/>
      <c r="Y495" s="52">
        <v>395.5</v>
      </c>
      <c r="Z495" s="53">
        <f t="shared" si="89"/>
        <v>395.5</v>
      </c>
      <c r="AA495" s="54">
        <f t="shared" si="85"/>
        <v>395.5</v>
      </c>
      <c r="AB495" s="55"/>
      <c r="AC495" s="56" t="str">
        <f t="shared" si="86"/>
        <v>No</v>
      </c>
      <c r="AD495" s="56">
        <f t="shared" si="90"/>
        <v>3</v>
      </c>
      <c r="AE495" s="56"/>
      <c r="AF495" s="56">
        <f t="shared" si="87"/>
        <v>395.5</v>
      </c>
      <c r="AG495" s="57">
        <f t="shared" si="88"/>
        <v>3.10003955</v>
      </c>
      <c r="AH495" s="56" t="str">
        <f t="shared" si="82"/>
        <v>Yes</v>
      </c>
      <c r="AI495" s="56"/>
      <c r="AJ495" s="56"/>
      <c r="AK495" s="56"/>
      <c r="AL495" s="56"/>
      <c r="AM495" s="56"/>
      <c r="AN495" s="56"/>
      <c r="AO495" s="56"/>
      <c r="AP495" s="56"/>
      <c r="AQ495" s="56"/>
      <c r="AR495" s="56"/>
      <c r="AS495" s="75" t="s">
        <v>816</v>
      </c>
      <c r="AT495" s="69"/>
    </row>
    <row r="496" spans="1:46" ht="18" hidden="1" customHeight="1">
      <c r="A496" s="48" t="s">
        <v>66</v>
      </c>
      <c r="B496" s="48" t="s">
        <v>33</v>
      </c>
      <c r="C496" s="108" t="s">
        <v>258</v>
      </c>
      <c r="D496" s="69" t="s">
        <v>261</v>
      </c>
      <c r="E496" s="69"/>
      <c r="F496" s="69" t="s">
        <v>145</v>
      </c>
      <c r="G496" s="63">
        <v>2028</v>
      </c>
      <c r="H496" s="63"/>
      <c r="I496" s="63">
        <v>2028</v>
      </c>
      <c r="J496" s="48" t="str">
        <f t="shared" si="83"/>
        <v>Single Year</v>
      </c>
      <c r="K496" s="49" t="s">
        <v>237</v>
      </c>
      <c r="L496" s="63"/>
      <c r="M496" s="190" t="s">
        <v>817</v>
      </c>
      <c r="N496" s="64"/>
      <c r="O496" s="64"/>
      <c r="P496" s="64"/>
      <c r="Q496" s="64"/>
      <c r="R496" s="64"/>
      <c r="S496" s="50" t="str">
        <f t="shared" si="84"/>
        <v>Under $750,000</v>
      </c>
      <c r="T496" s="66"/>
      <c r="U496" s="66"/>
      <c r="V496" s="66"/>
      <c r="W496" s="204"/>
      <c r="X496" s="52"/>
      <c r="Y496" s="52">
        <v>180</v>
      </c>
      <c r="Z496" s="213">
        <f t="shared" si="89"/>
        <v>180</v>
      </c>
      <c r="AA496" s="54">
        <f t="shared" si="85"/>
        <v>180</v>
      </c>
      <c r="AB496" s="55"/>
      <c r="AC496" s="56" t="str">
        <f t="shared" si="86"/>
        <v>No</v>
      </c>
      <c r="AD496" s="56">
        <f t="shared" si="90"/>
        <v>3</v>
      </c>
      <c r="AE496" s="56"/>
      <c r="AF496" s="56">
        <f t="shared" si="87"/>
        <v>180</v>
      </c>
      <c r="AG496" s="57">
        <f t="shared" si="88"/>
        <v>3.1000179999999999</v>
      </c>
      <c r="AH496" s="56" t="str">
        <f t="shared" si="82"/>
        <v>Yes</v>
      </c>
      <c r="AI496" s="56"/>
      <c r="AJ496" s="56"/>
      <c r="AK496" s="56"/>
      <c r="AL496" s="56"/>
      <c r="AM496" s="56"/>
      <c r="AN496" s="56"/>
      <c r="AO496" s="56"/>
      <c r="AP496" s="56"/>
      <c r="AQ496" s="56"/>
      <c r="AR496" s="56"/>
      <c r="AS496" s="69"/>
      <c r="AT496" s="69"/>
    </row>
    <row r="497" spans="1:46" ht="18" hidden="1" customHeight="1">
      <c r="A497" s="48" t="s">
        <v>66</v>
      </c>
      <c r="B497" s="48" t="s">
        <v>33</v>
      </c>
      <c r="C497" s="108" t="s">
        <v>258</v>
      </c>
      <c r="D497" s="69" t="s">
        <v>261</v>
      </c>
      <c r="E497" s="69"/>
      <c r="F497" s="69" t="s">
        <v>145</v>
      </c>
      <c r="G497" s="63">
        <v>2028</v>
      </c>
      <c r="H497" s="63"/>
      <c r="I497" s="63">
        <v>2028</v>
      </c>
      <c r="J497" s="48" t="str">
        <f t="shared" si="83"/>
        <v>Single Year</v>
      </c>
      <c r="K497" s="49" t="s">
        <v>237</v>
      </c>
      <c r="L497" s="63"/>
      <c r="M497" s="190" t="s">
        <v>818</v>
      </c>
      <c r="N497" s="64"/>
      <c r="O497" s="64"/>
      <c r="P497" s="64"/>
      <c r="Q497" s="64"/>
      <c r="R497" s="64"/>
      <c r="S497" s="50" t="str">
        <f t="shared" si="84"/>
        <v>Under $750,000</v>
      </c>
      <c r="T497" s="66"/>
      <c r="U497" s="66"/>
      <c r="V497" s="66"/>
      <c r="W497" s="204"/>
      <c r="X497" s="52"/>
      <c r="Y497" s="52">
        <v>120</v>
      </c>
      <c r="Z497" s="213">
        <f t="shared" si="89"/>
        <v>120</v>
      </c>
      <c r="AA497" s="54">
        <f t="shared" si="85"/>
        <v>120</v>
      </c>
      <c r="AB497" s="55"/>
      <c r="AC497" s="56" t="str">
        <f t="shared" si="86"/>
        <v>No</v>
      </c>
      <c r="AD497" s="56">
        <f t="shared" si="90"/>
        <v>3</v>
      </c>
      <c r="AE497" s="56"/>
      <c r="AF497" s="56">
        <f t="shared" si="87"/>
        <v>120</v>
      </c>
      <c r="AG497" s="57">
        <f t="shared" si="88"/>
        <v>3.100012</v>
      </c>
      <c r="AH497" s="56" t="str">
        <f t="shared" si="82"/>
        <v>Yes</v>
      </c>
      <c r="AI497" s="56"/>
      <c r="AJ497" s="270"/>
      <c r="AK497" s="270"/>
      <c r="AL497" s="270"/>
      <c r="AM497" s="270"/>
      <c r="AN497" s="270"/>
      <c r="AO497" s="270"/>
      <c r="AP497" s="270"/>
      <c r="AQ497" s="270"/>
      <c r="AR497" s="270"/>
      <c r="AS497" s="233"/>
      <c r="AT497" s="69"/>
    </row>
    <row r="498" spans="1:46" ht="18" hidden="1" customHeight="1">
      <c r="A498" s="48" t="s">
        <v>66</v>
      </c>
      <c r="B498" s="48" t="s">
        <v>33</v>
      </c>
      <c r="C498" s="108" t="s">
        <v>258</v>
      </c>
      <c r="D498" s="69" t="s">
        <v>261</v>
      </c>
      <c r="E498" s="69"/>
      <c r="F498" s="69" t="s">
        <v>145</v>
      </c>
      <c r="G498" s="63">
        <v>2028</v>
      </c>
      <c r="H498" s="63"/>
      <c r="I498" s="63">
        <v>2028</v>
      </c>
      <c r="J498" s="48" t="str">
        <f t="shared" si="83"/>
        <v>Single Year</v>
      </c>
      <c r="K498" s="49" t="s">
        <v>237</v>
      </c>
      <c r="L498" s="63"/>
      <c r="M498" s="190" t="s">
        <v>819</v>
      </c>
      <c r="N498" s="64"/>
      <c r="O498" s="64"/>
      <c r="P498" s="64"/>
      <c r="Q498" s="64"/>
      <c r="R498" s="64"/>
      <c r="S498" s="50" t="str">
        <f t="shared" si="84"/>
        <v>Under $750,000</v>
      </c>
      <c r="T498" s="66"/>
      <c r="U498" s="66"/>
      <c r="V498" s="66"/>
      <c r="W498" s="204"/>
      <c r="X498" s="52"/>
      <c r="Y498" s="52">
        <v>100</v>
      </c>
      <c r="Z498" s="213">
        <f t="shared" si="89"/>
        <v>100</v>
      </c>
      <c r="AA498" s="54">
        <f t="shared" si="85"/>
        <v>100</v>
      </c>
      <c r="AB498" s="55"/>
      <c r="AC498" s="56" t="str">
        <f t="shared" si="86"/>
        <v>No</v>
      </c>
      <c r="AD498" s="56">
        <f t="shared" si="90"/>
        <v>3</v>
      </c>
      <c r="AE498" s="56"/>
      <c r="AF498" s="56">
        <f t="shared" si="87"/>
        <v>100</v>
      </c>
      <c r="AG498" s="57">
        <f t="shared" si="88"/>
        <v>3.1000100000000002</v>
      </c>
      <c r="AH498" s="56" t="str">
        <f t="shared" si="82"/>
        <v>Yes</v>
      </c>
      <c r="AI498" s="56"/>
      <c r="AJ498" s="270"/>
      <c r="AK498" s="270"/>
      <c r="AL498" s="270"/>
      <c r="AM498" s="270"/>
      <c r="AN498" s="270"/>
      <c r="AO498" s="270"/>
      <c r="AP498" s="270"/>
      <c r="AQ498" s="270"/>
      <c r="AR498" s="270"/>
      <c r="AS498" s="233"/>
      <c r="AT498" s="69"/>
    </row>
    <row r="499" spans="1:46" ht="18" customHeight="1">
      <c r="A499" s="48" t="s">
        <v>66</v>
      </c>
      <c r="B499" s="48" t="s">
        <v>33</v>
      </c>
      <c r="C499" s="108" t="s">
        <v>251</v>
      </c>
      <c r="D499" s="48"/>
      <c r="E499" s="48"/>
      <c r="F499" s="48" t="s">
        <v>145</v>
      </c>
      <c r="G499" s="49">
        <v>2028</v>
      </c>
      <c r="H499" s="49">
        <v>2028</v>
      </c>
      <c r="I499" s="49"/>
      <c r="J499" s="48" t="str">
        <f t="shared" si="83"/>
        <v>Single Year</v>
      </c>
      <c r="K499" s="49" t="s">
        <v>237</v>
      </c>
      <c r="L499" s="63"/>
      <c r="M499" s="183" t="s">
        <v>820</v>
      </c>
      <c r="N499" s="64"/>
      <c r="O499" s="64"/>
      <c r="P499" s="64"/>
      <c r="Q499" s="64"/>
      <c r="R499" s="64"/>
      <c r="S499" s="50" t="str">
        <f t="shared" si="84"/>
        <v>Under $750,000</v>
      </c>
      <c r="T499" s="68"/>
      <c r="U499" s="68"/>
      <c r="V499" s="68"/>
      <c r="W499" s="204"/>
      <c r="X499" s="275"/>
      <c r="Y499" s="275">
        <v>500</v>
      </c>
      <c r="Z499" s="276">
        <f t="shared" si="89"/>
        <v>500</v>
      </c>
      <c r="AA499" s="332">
        <f t="shared" si="85"/>
        <v>500</v>
      </c>
      <c r="AB499" s="55"/>
      <c r="AC499" s="56" t="str">
        <f t="shared" si="86"/>
        <v>No</v>
      </c>
      <c r="AD499" s="56">
        <f t="shared" si="90"/>
        <v>3</v>
      </c>
      <c r="AE499" s="56"/>
      <c r="AF499" s="56">
        <f t="shared" si="87"/>
        <v>500</v>
      </c>
      <c r="AG499" s="57">
        <f t="shared" si="88"/>
        <v>3.10005</v>
      </c>
      <c r="AH499" s="56" t="str">
        <f t="shared" si="82"/>
        <v>Yes</v>
      </c>
      <c r="AI499" s="56"/>
      <c r="AJ499" s="270"/>
      <c r="AK499" s="270"/>
      <c r="AL499" s="270"/>
      <c r="AM499" s="270"/>
      <c r="AN499" s="270"/>
      <c r="AO499" s="270"/>
      <c r="AP499" s="270"/>
      <c r="AQ499" s="270"/>
      <c r="AR499" s="270"/>
      <c r="AS499" s="233"/>
      <c r="AT499" s="69"/>
    </row>
    <row r="500" spans="1:46" ht="18" hidden="1" customHeight="1">
      <c r="A500" s="48" t="s">
        <v>39</v>
      </c>
      <c r="B500" s="48" t="s">
        <v>46</v>
      </c>
      <c r="C500" s="108" t="s">
        <v>258</v>
      </c>
      <c r="D500" s="69" t="s">
        <v>261</v>
      </c>
      <c r="E500" s="69"/>
      <c r="F500" s="69" t="s">
        <v>145</v>
      </c>
      <c r="G500" s="63">
        <v>2028</v>
      </c>
      <c r="H500" s="63"/>
      <c r="I500" s="63">
        <v>2028</v>
      </c>
      <c r="J500" s="48" t="str">
        <f t="shared" si="83"/>
        <v>Single Year</v>
      </c>
      <c r="K500" s="49" t="s">
        <v>237</v>
      </c>
      <c r="L500" s="63"/>
      <c r="M500" s="190" t="s">
        <v>821</v>
      </c>
      <c r="N500" s="64"/>
      <c r="O500" s="64"/>
      <c r="P500" s="64"/>
      <c r="Q500" s="64"/>
      <c r="R500" s="64"/>
      <c r="S500" s="50" t="str">
        <f t="shared" si="84"/>
        <v>Under $750,000</v>
      </c>
      <c r="T500" s="66"/>
      <c r="U500" s="66"/>
      <c r="V500" s="66"/>
      <c r="W500" s="204"/>
      <c r="X500" s="52"/>
      <c r="Y500" s="52">
        <v>380</v>
      </c>
      <c r="Z500" s="53">
        <f t="shared" si="89"/>
        <v>380</v>
      </c>
      <c r="AA500" s="54">
        <f t="shared" si="85"/>
        <v>380</v>
      </c>
      <c r="AB500" s="55"/>
      <c r="AC500" s="56" t="str">
        <f t="shared" si="86"/>
        <v>No</v>
      </c>
      <c r="AD500" s="56">
        <f t="shared" si="90"/>
        <v>3</v>
      </c>
      <c r="AE500" s="56"/>
      <c r="AF500" s="56">
        <f t="shared" si="87"/>
        <v>380</v>
      </c>
      <c r="AG500" s="57">
        <f t="shared" si="88"/>
        <v>3.1000380000000001</v>
      </c>
      <c r="AH500" s="56" t="str">
        <f t="shared" si="82"/>
        <v>Yes</v>
      </c>
      <c r="AI500" s="56"/>
      <c r="AJ500" s="270"/>
      <c r="AK500" s="270"/>
      <c r="AL500" s="270"/>
      <c r="AM500" s="270"/>
      <c r="AN500" s="270"/>
      <c r="AO500" s="270"/>
      <c r="AP500" s="270"/>
      <c r="AQ500" s="270"/>
      <c r="AR500" s="270"/>
      <c r="AS500" s="233"/>
      <c r="AT500" s="69"/>
    </row>
    <row r="501" spans="1:46" ht="18" hidden="1" customHeight="1">
      <c r="A501" s="48" t="s">
        <v>39</v>
      </c>
      <c r="B501" s="48" t="s">
        <v>46</v>
      </c>
      <c r="C501" s="173" t="s">
        <v>258</v>
      </c>
      <c r="D501" s="69" t="s">
        <v>261</v>
      </c>
      <c r="E501" s="69"/>
      <c r="F501" s="69" t="s">
        <v>145</v>
      </c>
      <c r="G501" s="63">
        <v>2028</v>
      </c>
      <c r="H501" s="63"/>
      <c r="I501" s="63">
        <v>2028</v>
      </c>
      <c r="J501" s="48" t="str">
        <f t="shared" si="83"/>
        <v>Single Year</v>
      </c>
      <c r="K501" s="49" t="s">
        <v>237</v>
      </c>
      <c r="L501" s="63"/>
      <c r="M501" s="190" t="s">
        <v>822</v>
      </c>
      <c r="N501" s="64"/>
      <c r="O501" s="64"/>
      <c r="P501" s="64"/>
      <c r="Q501" s="64"/>
      <c r="R501" s="64"/>
      <c r="S501" s="50" t="str">
        <f t="shared" si="84"/>
        <v>Under $750,000</v>
      </c>
      <c r="T501" s="66"/>
      <c r="U501" s="66"/>
      <c r="V501" s="66"/>
      <c r="W501" s="204"/>
      <c r="X501" s="52"/>
      <c r="Y501" s="52">
        <v>725</v>
      </c>
      <c r="Z501" s="53">
        <f t="shared" si="89"/>
        <v>725</v>
      </c>
      <c r="AA501" s="54">
        <f t="shared" si="85"/>
        <v>725</v>
      </c>
      <c r="AB501" s="55"/>
      <c r="AC501" s="56" t="str">
        <f t="shared" si="86"/>
        <v>No</v>
      </c>
      <c r="AD501" s="56">
        <f t="shared" si="90"/>
        <v>3</v>
      </c>
      <c r="AE501" s="56"/>
      <c r="AF501" s="56">
        <f t="shared" si="87"/>
        <v>725</v>
      </c>
      <c r="AG501" s="57">
        <f t="shared" si="88"/>
        <v>3.1000725</v>
      </c>
      <c r="AH501" s="56" t="str">
        <f t="shared" si="82"/>
        <v>Yes</v>
      </c>
      <c r="AI501" s="56"/>
      <c r="AJ501" s="270"/>
      <c r="AK501" s="270"/>
      <c r="AL501" s="270"/>
      <c r="AM501" s="270"/>
      <c r="AN501" s="270"/>
      <c r="AO501" s="270"/>
      <c r="AP501" s="270"/>
      <c r="AQ501" s="270"/>
      <c r="AR501" s="270"/>
      <c r="AS501" s="271"/>
      <c r="AT501" s="69"/>
    </row>
    <row r="502" spans="1:46" ht="18" hidden="1" customHeight="1">
      <c r="A502" s="48" t="s">
        <v>39</v>
      </c>
      <c r="B502" s="48" t="s">
        <v>46</v>
      </c>
      <c r="C502" s="173" t="s">
        <v>258</v>
      </c>
      <c r="D502" s="69" t="s">
        <v>261</v>
      </c>
      <c r="E502" s="69"/>
      <c r="F502" s="69" t="s">
        <v>145</v>
      </c>
      <c r="G502" s="63">
        <v>2028</v>
      </c>
      <c r="H502" s="63"/>
      <c r="I502" s="63">
        <v>2028</v>
      </c>
      <c r="J502" s="48" t="str">
        <f t="shared" si="83"/>
        <v>Single Year</v>
      </c>
      <c r="K502" s="49" t="s">
        <v>237</v>
      </c>
      <c r="L502" s="63"/>
      <c r="M502" s="190" t="s">
        <v>823</v>
      </c>
      <c r="N502" s="64"/>
      <c r="O502" s="64"/>
      <c r="P502" s="64"/>
      <c r="Q502" s="64"/>
      <c r="R502" s="64"/>
      <c r="S502" s="50" t="str">
        <f t="shared" si="84"/>
        <v>Under $750,000</v>
      </c>
      <c r="T502" s="66"/>
      <c r="U502" s="66"/>
      <c r="V502" s="66"/>
      <c r="W502" s="204"/>
      <c r="X502" s="52"/>
      <c r="Y502" s="52">
        <v>375</v>
      </c>
      <c r="Z502" s="53">
        <f t="shared" si="89"/>
        <v>375</v>
      </c>
      <c r="AA502" s="54">
        <f t="shared" si="85"/>
        <v>375</v>
      </c>
      <c r="AB502" s="55"/>
      <c r="AC502" s="56" t="str">
        <f t="shared" si="86"/>
        <v>No</v>
      </c>
      <c r="AD502" s="56">
        <f t="shared" si="90"/>
        <v>3</v>
      </c>
      <c r="AE502" s="56"/>
      <c r="AF502" s="56">
        <f t="shared" si="87"/>
        <v>375</v>
      </c>
      <c r="AG502" s="57">
        <f t="shared" si="88"/>
        <v>3.1000375</v>
      </c>
      <c r="AH502" s="56" t="str">
        <f t="shared" si="82"/>
        <v>Yes</v>
      </c>
      <c r="AI502" s="56"/>
      <c r="AJ502" s="56"/>
      <c r="AK502" s="56"/>
      <c r="AL502" s="56"/>
      <c r="AM502" s="56"/>
      <c r="AN502" s="56"/>
      <c r="AO502" s="56"/>
      <c r="AP502" s="56"/>
      <c r="AQ502" s="56"/>
      <c r="AR502" s="56"/>
      <c r="AS502" s="69"/>
      <c r="AT502" s="69"/>
    </row>
    <row r="503" spans="1:46" ht="18" hidden="1" customHeight="1">
      <c r="A503" s="48" t="s">
        <v>39</v>
      </c>
      <c r="B503" s="48" t="s">
        <v>46</v>
      </c>
      <c r="C503" s="173" t="s">
        <v>258</v>
      </c>
      <c r="D503" s="69" t="s">
        <v>261</v>
      </c>
      <c r="E503" s="69"/>
      <c r="F503" s="69" t="s">
        <v>145</v>
      </c>
      <c r="G503" s="63">
        <v>2028</v>
      </c>
      <c r="H503" s="63"/>
      <c r="I503" s="63">
        <v>2028</v>
      </c>
      <c r="J503" s="48" t="str">
        <f t="shared" si="83"/>
        <v>Single Year</v>
      </c>
      <c r="K503" s="49" t="s">
        <v>237</v>
      </c>
      <c r="L503" s="63"/>
      <c r="M503" s="190" t="s">
        <v>824</v>
      </c>
      <c r="N503" s="64"/>
      <c r="O503" s="64"/>
      <c r="P503" s="64"/>
      <c r="Q503" s="64"/>
      <c r="R503" s="64"/>
      <c r="S503" s="50" t="str">
        <f t="shared" si="84"/>
        <v>Under $750,000</v>
      </c>
      <c r="T503" s="66"/>
      <c r="U503" s="66"/>
      <c r="V503" s="66"/>
      <c r="W503" s="204"/>
      <c r="X503" s="52"/>
      <c r="Y503" s="52">
        <v>325.8</v>
      </c>
      <c r="Z503" s="53">
        <f t="shared" si="89"/>
        <v>325.8</v>
      </c>
      <c r="AA503" s="54">
        <f t="shared" si="85"/>
        <v>325.8</v>
      </c>
      <c r="AB503" s="55"/>
      <c r="AC503" s="56" t="str">
        <f t="shared" si="86"/>
        <v>No</v>
      </c>
      <c r="AD503" s="56">
        <f t="shared" si="90"/>
        <v>3</v>
      </c>
      <c r="AE503" s="56"/>
      <c r="AF503" s="56">
        <f t="shared" si="87"/>
        <v>325.8</v>
      </c>
      <c r="AG503" s="57">
        <f t="shared" si="88"/>
        <v>3.1000325800000001</v>
      </c>
      <c r="AH503" s="56" t="str">
        <f t="shared" si="82"/>
        <v>Yes</v>
      </c>
      <c r="AI503" s="56"/>
      <c r="AJ503" s="56"/>
      <c r="AK503" s="56"/>
      <c r="AL503" s="56"/>
      <c r="AM503" s="56"/>
      <c r="AN503" s="56"/>
      <c r="AO503" s="56"/>
      <c r="AP503" s="56"/>
      <c r="AQ503" s="56"/>
      <c r="AR503" s="56"/>
      <c r="AS503" s="69"/>
      <c r="AT503" s="69"/>
    </row>
    <row r="504" spans="1:46" ht="18" hidden="1" customHeight="1">
      <c r="A504" s="48" t="s">
        <v>39</v>
      </c>
      <c r="B504" s="48" t="s">
        <v>46</v>
      </c>
      <c r="C504" s="173" t="s">
        <v>258</v>
      </c>
      <c r="D504" s="69" t="s">
        <v>261</v>
      </c>
      <c r="E504" s="69"/>
      <c r="F504" s="69" t="s">
        <v>145</v>
      </c>
      <c r="G504" s="63">
        <v>2028</v>
      </c>
      <c r="H504" s="63"/>
      <c r="I504" s="63">
        <v>2028</v>
      </c>
      <c r="J504" s="48" t="str">
        <f t="shared" si="83"/>
        <v>Single Year</v>
      </c>
      <c r="K504" s="49" t="s">
        <v>237</v>
      </c>
      <c r="L504" s="63"/>
      <c r="M504" s="190" t="s">
        <v>825</v>
      </c>
      <c r="N504" s="64"/>
      <c r="O504" s="64"/>
      <c r="P504" s="64"/>
      <c r="Q504" s="64"/>
      <c r="R504" s="64"/>
      <c r="S504" s="50" t="str">
        <f t="shared" si="84"/>
        <v>Under $750,000</v>
      </c>
      <c r="T504" s="66"/>
      <c r="U504" s="66"/>
      <c r="V504" s="66"/>
      <c r="W504" s="204"/>
      <c r="X504" s="52"/>
      <c r="Y504" s="52">
        <v>105.9</v>
      </c>
      <c r="Z504" s="53">
        <f t="shared" si="89"/>
        <v>105.9</v>
      </c>
      <c r="AA504" s="54">
        <f t="shared" si="85"/>
        <v>105.9</v>
      </c>
      <c r="AB504" s="55"/>
      <c r="AC504" s="56" t="str">
        <f t="shared" si="86"/>
        <v>No</v>
      </c>
      <c r="AD504" s="56">
        <f t="shared" si="90"/>
        <v>3</v>
      </c>
      <c r="AE504" s="56"/>
      <c r="AF504" s="56">
        <f t="shared" si="87"/>
        <v>105.9</v>
      </c>
      <c r="AG504" s="57">
        <f t="shared" si="88"/>
        <v>3.1000105900000001</v>
      </c>
      <c r="AH504" s="56" t="str">
        <f t="shared" si="82"/>
        <v>Yes</v>
      </c>
      <c r="AI504" s="56"/>
      <c r="AJ504" s="56"/>
      <c r="AK504" s="56"/>
      <c r="AL504" s="56"/>
      <c r="AM504" s="56"/>
      <c r="AN504" s="56"/>
      <c r="AO504" s="56"/>
      <c r="AP504" s="56"/>
      <c r="AQ504" s="56"/>
      <c r="AR504" s="56"/>
      <c r="AS504" s="69"/>
      <c r="AT504" s="69"/>
    </row>
    <row r="505" spans="1:46" ht="18" hidden="1" customHeight="1">
      <c r="A505" s="48" t="s">
        <v>39</v>
      </c>
      <c r="B505" s="48" t="s">
        <v>46</v>
      </c>
      <c r="C505" s="173" t="s">
        <v>258</v>
      </c>
      <c r="D505" s="69" t="s">
        <v>261</v>
      </c>
      <c r="E505" s="69"/>
      <c r="F505" s="69" t="s">
        <v>145</v>
      </c>
      <c r="G505" s="63">
        <v>2028</v>
      </c>
      <c r="H505" s="63"/>
      <c r="I505" s="63">
        <v>2028</v>
      </c>
      <c r="J505" s="48" t="str">
        <f t="shared" si="83"/>
        <v>Single Year</v>
      </c>
      <c r="K505" s="49" t="s">
        <v>237</v>
      </c>
      <c r="L505" s="63"/>
      <c r="M505" s="272" t="s">
        <v>826</v>
      </c>
      <c r="N505" s="64"/>
      <c r="O505" s="64"/>
      <c r="P505" s="64"/>
      <c r="Q505" s="64"/>
      <c r="R505" s="64"/>
      <c r="S505" s="50" t="str">
        <f t="shared" si="84"/>
        <v>Under $750,000</v>
      </c>
      <c r="T505" s="66"/>
      <c r="U505" s="66"/>
      <c r="V505" s="66"/>
      <c r="W505" s="204"/>
      <c r="X505" s="52"/>
      <c r="Y505" s="52">
        <v>425</v>
      </c>
      <c r="Z505" s="53">
        <f t="shared" si="89"/>
        <v>425</v>
      </c>
      <c r="AA505" s="54">
        <f t="shared" si="85"/>
        <v>425</v>
      </c>
      <c r="AB505" s="55"/>
      <c r="AC505" s="56" t="str">
        <f t="shared" si="86"/>
        <v>No</v>
      </c>
      <c r="AD505" s="56">
        <f t="shared" si="90"/>
        <v>3</v>
      </c>
      <c r="AE505" s="56"/>
      <c r="AF505" s="56">
        <f t="shared" si="87"/>
        <v>425</v>
      </c>
      <c r="AG505" s="57">
        <f t="shared" si="88"/>
        <v>3.1000424999999998</v>
      </c>
      <c r="AH505" s="56" t="str">
        <f t="shared" si="82"/>
        <v>Yes</v>
      </c>
      <c r="AI505" s="56"/>
      <c r="AJ505" s="56"/>
      <c r="AK505" s="56"/>
      <c r="AL505" s="56"/>
      <c r="AM505" s="56"/>
      <c r="AN505" s="56"/>
      <c r="AO505" s="56"/>
      <c r="AP505" s="56"/>
      <c r="AQ505" s="56"/>
      <c r="AR505" s="56"/>
      <c r="AS505" s="69"/>
      <c r="AT505" s="69"/>
    </row>
    <row r="506" spans="1:46" ht="18" hidden="1" customHeight="1">
      <c r="A506" s="48" t="s">
        <v>39</v>
      </c>
      <c r="B506" s="48" t="s">
        <v>53</v>
      </c>
      <c r="C506" s="173" t="s">
        <v>258</v>
      </c>
      <c r="D506" s="69" t="s">
        <v>261</v>
      </c>
      <c r="E506" s="69"/>
      <c r="F506" s="69" t="s">
        <v>136</v>
      </c>
      <c r="G506" s="63">
        <v>2028</v>
      </c>
      <c r="H506" s="63"/>
      <c r="I506" s="63">
        <v>2028</v>
      </c>
      <c r="J506" s="48" t="str">
        <f t="shared" si="83"/>
        <v>Single Year</v>
      </c>
      <c r="K506" s="49" t="s">
        <v>237</v>
      </c>
      <c r="L506" s="63"/>
      <c r="M506" s="272" t="s">
        <v>827</v>
      </c>
      <c r="N506" s="64"/>
      <c r="O506" s="64"/>
      <c r="P506" s="64"/>
      <c r="Q506" s="64"/>
      <c r="R506" s="64"/>
      <c r="S506" s="50" t="str">
        <f t="shared" si="84"/>
        <v>Under $750,000</v>
      </c>
      <c r="T506" s="66"/>
      <c r="U506" s="66"/>
      <c r="V506" s="66"/>
      <c r="W506" s="204"/>
      <c r="X506" s="52"/>
      <c r="Y506" s="52">
        <v>102</v>
      </c>
      <c r="Z506" s="53">
        <f t="shared" si="89"/>
        <v>102</v>
      </c>
      <c r="AA506" s="54">
        <f t="shared" si="85"/>
        <v>102</v>
      </c>
      <c r="AB506" s="55"/>
      <c r="AC506" s="56" t="str">
        <f t="shared" si="86"/>
        <v>No</v>
      </c>
      <c r="AD506" s="56">
        <f t="shared" si="90"/>
        <v>3</v>
      </c>
      <c r="AE506" s="56"/>
      <c r="AF506" s="56">
        <f t="shared" si="87"/>
        <v>102</v>
      </c>
      <c r="AG506" s="57">
        <f t="shared" si="88"/>
        <v>3.1000101999999998</v>
      </c>
      <c r="AH506" s="56" t="str">
        <f t="shared" si="82"/>
        <v>Yes</v>
      </c>
      <c r="AI506" s="56"/>
      <c r="AJ506" s="56"/>
      <c r="AK506" s="56"/>
      <c r="AL506" s="56"/>
      <c r="AM506" s="56"/>
      <c r="AN506" s="56"/>
      <c r="AO506" s="56"/>
      <c r="AP506" s="56"/>
      <c r="AQ506" s="56"/>
      <c r="AR506" s="56"/>
      <c r="AS506" s="69"/>
      <c r="AT506" s="69"/>
    </row>
    <row r="507" spans="1:46" ht="18" hidden="1" customHeight="1">
      <c r="A507" s="48" t="s">
        <v>39</v>
      </c>
      <c r="B507" s="48" t="s">
        <v>53</v>
      </c>
      <c r="C507" s="173" t="s">
        <v>258</v>
      </c>
      <c r="D507" s="69" t="s">
        <v>261</v>
      </c>
      <c r="E507" s="69"/>
      <c r="F507" s="69" t="s">
        <v>136</v>
      </c>
      <c r="G507" s="63">
        <v>2028</v>
      </c>
      <c r="H507" s="63"/>
      <c r="I507" s="63">
        <v>2028</v>
      </c>
      <c r="J507" s="48" t="str">
        <f t="shared" si="83"/>
        <v>Single Year</v>
      </c>
      <c r="K507" s="49" t="s">
        <v>237</v>
      </c>
      <c r="L507" s="63"/>
      <c r="M507" s="272" t="s">
        <v>828</v>
      </c>
      <c r="N507" s="64"/>
      <c r="O507" s="64"/>
      <c r="P507" s="64"/>
      <c r="Q507" s="64"/>
      <c r="R507" s="64"/>
      <c r="S507" s="50" t="str">
        <f t="shared" si="84"/>
        <v>Under $750,000</v>
      </c>
      <c r="T507" s="66"/>
      <c r="U507" s="66"/>
      <c r="V507" s="66"/>
      <c r="W507" s="204"/>
      <c r="X507" s="52"/>
      <c r="Y507" s="52">
        <v>144</v>
      </c>
      <c r="Z507" s="53">
        <f t="shared" si="89"/>
        <v>144</v>
      </c>
      <c r="AA507" s="54">
        <f t="shared" si="85"/>
        <v>144</v>
      </c>
      <c r="AB507" s="55"/>
      <c r="AC507" s="56" t="str">
        <f t="shared" si="86"/>
        <v>No</v>
      </c>
      <c r="AD507" s="56">
        <f t="shared" si="90"/>
        <v>3</v>
      </c>
      <c r="AE507" s="56"/>
      <c r="AF507" s="56">
        <f t="shared" si="87"/>
        <v>144</v>
      </c>
      <c r="AG507" s="57">
        <f t="shared" si="88"/>
        <v>3.1000144000000001</v>
      </c>
      <c r="AH507" s="56" t="str">
        <f t="shared" si="82"/>
        <v>Yes</v>
      </c>
      <c r="AI507" s="56"/>
      <c r="AJ507" s="56"/>
      <c r="AK507" s="56"/>
      <c r="AL507" s="56"/>
      <c r="AM507" s="56"/>
      <c r="AN507" s="56"/>
      <c r="AO507" s="56"/>
      <c r="AP507" s="56"/>
      <c r="AQ507" s="56"/>
      <c r="AR507" s="56"/>
      <c r="AS507" s="69"/>
      <c r="AT507" s="69"/>
    </row>
    <row r="508" spans="1:46" ht="18" hidden="1" customHeight="1">
      <c r="A508" s="48" t="s">
        <v>39</v>
      </c>
      <c r="B508" s="48" t="s">
        <v>53</v>
      </c>
      <c r="C508" s="173" t="s">
        <v>258</v>
      </c>
      <c r="D508" s="69" t="s">
        <v>261</v>
      </c>
      <c r="E508" s="69"/>
      <c r="F508" s="69" t="s">
        <v>136</v>
      </c>
      <c r="G508" s="63">
        <v>2028</v>
      </c>
      <c r="H508" s="63"/>
      <c r="I508" s="63">
        <v>2028</v>
      </c>
      <c r="J508" s="48" t="str">
        <f t="shared" si="83"/>
        <v>Single Year</v>
      </c>
      <c r="K508" s="49" t="s">
        <v>237</v>
      </c>
      <c r="L508" s="63"/>
      <c r="M508" s="272" t="s">
        <v>829</v>
      </c>
      <c r="N508" s="64"/>
      <c r="O508" s="64"/>
      <c r="P508" s="64"/>
      <c r="Q508" s="64"/>
      <c r="R508" s="64"/>
      <c r="S508" s="50" t="str">
        <f t="shared" si="84"/>
        <v>Under $750,000</v>
      </c>
      <c r="T508" s="66"/>
      <c r="U508" s="66"/>
      <c r="V508" s="66"/>
      <c r="W508" s="204"/>
      <c r="X508" s="52"/>
      <c r="Y508" s="52">
        <v>218.5</v>
      </c>
      <c r="Z508" s="53">
        <f t="shared" si="89"/>
        <v>218.5</v>
      </c>
      <c r="AA508" s="54">
        <f t="shared" si="85"/>
        <v>218.5</v>
      </c>
      <c r="AB508" s="55"/>
      <c r="AC508" s="56" t="str">
        <f t="shared" si="86"/>
        <v>No</v>
      </c>
      <c r="AD508" s="56">
        <f t="shared" si="90"/>
        <v>3</v>
      </c>
      <c r="AE508" s="56"/>
      <c r="AF508" s="56">
        <f t="shared" si="87"/>
        <v>218.5</v>
      </c>
      <c r="AG508" s="57">
        <f t="shared" si="88"/>
        <v>3.1000218500000001</v>
      </c>
      <c r="AH508" s="56" t="str">
        <f t="shared" si="82"/>
        <v>Yes</v>
      </c>
      <c r="AI508" s="56"/>
      <c r="AJ508" s="56"/>
      <c r="AK508" s="56"/>
      <c r="AL508" s="56"/>
      <c r="AM508" s="56"/>
      <c r="AN508" s="56"/>
      <c r="AO508" s="56"/>
      <c r="AP508" s="56"/>
      <c r="AQ508" s="56"/>
      <c r="AR508" s="56"/>
      <c r="AS508" s="88"/>
      <c r="AT508" s="88"/>
    </row>
    <row r="509" spans="1:46" ht="18" hidden="1" customHeight="1">
      <c r="A509" s="48" t="s">
        <v>39</v>
      </c>
      <c r="B509" s="48" t="s">
        <v>53</v>
      </c>
      <c r="C509" s="173" t="s">
        <v>258</v>
      </c>
      <c r="D509" s="69" t="s">
        <v>261</v>
      </c>
      <c r="E509" s="69"/>
      <c r="F509" s="69" t="s">
        <v>145</v>
      </c>
      <c r="G509" s="63">
        <v>2028</v>
      </c>
      <c r="H509" s="63"/>
      <c r="I509" s="63">
        <v>2028</v>
      </c>
      <c r="J509" s="48" t="str">
        <f t="shared" si="83"/>
        <v>Single Year</v>
      </c>
      <c r="K509" s="49" t="s">
        <v>237</v>
      </c>
      <c r="L509" s="63"/>
      <c r="M509" s="272" t="s">
        <v>830</v>
      </c>
      <c r="N509" s="64"/>
      <c r="O509" s="64"/>
      <c r="P509" s="64"/>
      <c r="Q509" s="64"/>
      <c r="R509" s="64"/>
      <c r="S509" s="50" t="str">
        <f t="shared" si="84"/>
        <v>Under $750,000</v>
      </c>
      <c r="T509" s="66"/>
      <c r="U509" s="66"/>
      <c r="V509" s="66"/>
      <c r="W509" s="204"/>
      <c r="X509" s="52"/>
      <c r="Y509" s="52">
        <v>49.7</v>
      </c>
      <c r="Z509" s="53">
        <f t="shared" si="89"/>
        <v>49.7</v>
      </c>
      <c r="AA509" s="54">
        <f t="shared" si="85"/>
        <v>49.7</v>
      </c>
      <c r="AB509" s="55"/>
      <c r="AC509" s="56" t="str">
        <f t="shared" si="86"/>
        <v>No</v>
      </c>
      <c r="AD509" s="56">
        <f t="shared" si="90"/>
        <v>3</v>
      </c>
      <c r="AE509" s="56"/>
      <c r="AF509" s="56">
        <f t="shared" si="87"/>
        <v>49.7</v>
      </c>
      <c r="AG509" s="57">
        <f t="shared" si="88"/>
        <v>3.1000049700000001</v>
      </c>
      <c r="AH509" s="56" t="str">
        <f t="shared" si="82"/>
        <v>Yes</v>
      </c>
      <c r="AI509" s="56"/>
      <c r="AJ509" s="56"/>
      <c r="AK509" s="56"/>
      <c r="AL509" s="56"/>
      <c r="AM509" s="56"/>
      <c r="AN509" s="56"/>
      <c r="AO509" s="56"/>
      <c r="AP509" s="56"/>
      <c r="AQ509" s="56"/>
      <c r="AR509" s="56"/>
      <c r="AS509" s="69"/>
      <c r="AT509" s="69"/>
    </row>
    <row r="510" spans="1:46" ht="18" hidden="1" customHeight="1">
      <c r="A510" s="48" t="s">
        <v>39</v>
      </c>
      <c r="B510" s="48" t="s">
        <v>53</v>
      </c>
      <c r="C510" s="173" t="s">
        <v>258</v>
      </c>
      <c r="D510" s="69" t="s">
        <v>261</v>
      </c>
      <c r="E510" s="69"/>
      <c r="F510" s="69" t="s">
        <v>136</v>
      </c>
      <c r="G510" s="63">
        <v>2028</v>
      </c>
      <c r="H510" s="63"/>
      <c r="I510" s="63">
        <v>2028</v>
      </c>
      <c r="J510" s="48" t="str">
        <f t="shared" si="83"/>
        <v>Single Year</v>
      </c>
      <c r="K510" s="49" t="s">
        <v>237</v>
      </c>
      <c r="L510" s="63"/>
      <c r="M510" s="272" t="s">
        <v>831</v>
      </c>
      <c r="N510" s="64"/>
      <c r="O510" s="64"/>
      <c r="P510" s="64"/>
      <c r="Q510" s="64"/>
      <c r="R510" s="64"/>
      <c r="S510" s="50" t="str">
        <f t="shared" si="84"/>
        <v>Under $750,000</v>
      </c>
      <c r="T510" s="66"/>
      <c r="U510" s="66"/>
      <c r="V510" s="66"/>
      <c r="W510" s="204"/>
      <c r="X510" s="52"/>
      <c r="Y510" s="52">
        <v>468</v>
      </c>
      <c r="Z510" s="53">
        <f t="shared" si="89"/>
        <v>468</v>
      </c>
      <c r="AA510" s="54">
        <f t="shared" si="85"/>
        <v>468</v>
      </c>
      <c r="AB510" s="55"/>
      <c r="AC510" s="56" t="str">
        <f t="shared" si="86"/>
        <v>No</v>
      </c>
      <c r="AD510" s="56">
        <f t="shared" si="90"/>
        <v>3</v>
      </c>
      <c r="AE510" s="56"/>
      <c r="AF510" s="56">
        <f t="shared" si="87"/>
        <v>468</v>
      </c>
      <c r="AG510" s="57">
        <f t="shared" si="88"/>
        <v>3.1000467999999999</v>
      </c>
      <c r="AH510" s="56" t="str">
        <f t="shared" si="82"/>
        <v>Yes</v>
      </c>
      <c r="AI510" s="56"/>
      <c r="AJ510" s="56"/>
      <c r="AK510" s="56"/>
      <c r="AL510" s="56"/>
      <c r="AM510" s="56"/>
      <c r="AN510" s="56"/>
      <c r="AO510" s="56"/>
      <c r="AP510" s="56"/>
      <c r="AQ510" s="56"/>
      <c r="AR510" s="56"/>
      <c r="AS510" s="69"/>
      <c r="AT510" s="69"/>
    </row>
    <row r="511" spans="1:46" ht="18" hidden="1" customHeight="1">
      <c r="A511" s="48" t="s">
        <v>39</v>
      </c>
      <c r="B511" s="48" t="s">
        <v>53</v>
      </c>
      <c r="C511" s="173" t="s">
        <v>258</v>
      </c>
      <c r="D511" s="69" t="s">
        <v>261</v>
      </c>
      <c r="E511" s="69"/>
      <c r="F511" s="69" t="s">
        <v>145</v>
      </c>
      <c r="G511" s="63">
        <v>2028</v>
      </c>
      <c r="H511" s="63"/>
      <c r="I511" s="63">
        <v>2028</v>
      </c>
      <c r="J511" s="48" t="str">
        <f t="shared" si="83"/>
        <v>Single Year</v>
      </c>
      <c r="K511" s="49" t="s">
        <v>237</v>
      </c>
      <c r="L511" s="63"/>
      <c r="M511" s="272" t="s">
        <v>832</v>
      </c>
      <c r="N511" s="64"/>
      <c r="O511" s="64"/>
      <c r="P511" s="64"/>
      <c r="Q511" s="64"/>
      <c r="R511" s="64"/>
      <c r="S511" s="50" t="str">
        <f t="shared" si="84"/>
        <v>Under $750,000</v>
      </c>
      <c r="T511" s="66"/>
      <c r="U511" s="66"/>
      <c r="V511" s="66"/>
      <c r="W511" s="204"/>
      <c r="X511" s="52"/>
      <c r="Y511" s="52">
        <v>236</v>
      </c>
      <c r="Z511" s="53">
        <f t="shared" si="89"/>
        <v>236</v>
      </c>
      <c r="AA511" s="54">
        <f t="shared" si="85"/>
        <v>236</v>
      </c>
      <c r="AB511" s="55"/>
      <c r="AC511" s="56" t="str">
        <f t="shared" si="86"/>
        <v>No</v>
      </c>
      <c r="AD511" s="56">
        <f t="shared" si="90"/>
        <v>3</v>
      </c>
      <c r="AE511" s="56"/>
      <c r="AF511" s="56">
        <f t="shared" si="87"/>
        <v>236</v>
      </c>
      <c r="AG511" s="57">
        <f t="shared" si="88"/>
        <v>3.1000236000000001</v>
      </c>
      <c r="AH511" s="56" t="str">
        <f t="shared" si="82"/>
        <v>Yes</v>
      </c>
      <c r="AI511" s="56"/>
      <c r="AJ511" s="56"/>
      <c r="AK511" s="56"/>
      <c r="AL511" s="56"/>
      <c r="AM511" s="56"/>
      <c r="AN511" s="56"/>
      <c r="AO511" s="56"/>
      <c r="AP511" s="56"/>
      <c r="AQ511" s="56"/>
      <c r="AR511" s="56"/>
      <c r="AS511" s="69"/>
      <c r="AT511" s="69"/>
    </row>
    <row r="512" spans="1:46" ht="18" hidden="1" customHeight="1">
      <c r="A512" s="48" t="s">
        <v>39</v>
      </c>
      <c r="B512" s="48" t="s">
        <v>53</v>
      </c>
      <c r="C512" s="173" t="s">
        <v>258</v>
      </c>
      <c r="D512" s="69" t="s">
        <v>261</v>
      </c>
      <c r="E512" s="69"/>
      <c r="F512" s="69" t="s">
        <v>145</v>
      </c>
      <c r="G512" s="63">
        <v>2028</v>
      </c>
      <c r="H512" s="63"/>
      <c r="I512" s="63">
        <v>2028</v>
      </c>
      <c r="J512" s="48" t="str">
        <f t="shared" si="83"/>
        <v>Single Year</v>
      </c>
      <c r="K512" s="49" t="s">
        <v>237</v>
      </c>
      <c r="L512" s="63"/>
      <c r="M512" s="272" t="s">
        <v>833</v>
      </c>
      <c r="N512" s="64"/>
      <c r="O512" s="64"/>
      <c r="P512" s="64"/>
      <c r="Q512" s="64"/>
      <c r="R512" s="64"/>
      <c r="S512" s="50" t="str">
        <f t="shared" si="84"/>
        <v>Under $750,000</v>
      </c>
      <c r="T512" s="66"/>
      <c r="U512" s="66"/>
      <c r="V512" s="66"/>
      <c r="W512" s="204"/>
      <c r="X512" s="52"/>
      <c r="Y512" s="52">
        <v>107.9</v>
      </c>
      <c r="Z512" s="53">
        <f t="shared" si="89"/>
        <v>107.9</v>
      </c>
      <c r="AA512" s="54">
        <f t="shared" si="85"/>
        <v>107.9</v>
      </c>
      <c r="AB512" s="55"/>
      <c r="AC512" s="56" t="str">
        <f t="shared" si="86"/>
        <v>No</v>
      </c>
      <c r="AD512" s="56">
        <f t="shared" si="90"/>
        <v>3</v>
      </c>
      <c r="AE512" s="56"/>
      <c r="AF512" s="56">
        <f t="shared" si="87"/>
        <v>107.9</v>
      </c>
      <c r="AG512" s="57">
        <f t="shared" si="88"/>
        <v>3.1000107899999998</v>
      </c>
      <c r="AH512" s="56" t="str">
        <f t="shared" si="82"/>
        <v>Yes</v>
      </c>
      <c r="AI512" s="56"/>
      <c r="AJ512" s="56"/>
      <c r="AK512" s="56"/>
      <c r="AL512" s="56"/>
      <c r="AM512" s="56"/>
      <c r="AN512" s="56"/>
      <c r="AO512" s="56"/>
      <c r="AP512" s="56"/>
      <c r="AQ512" s="56"/>
      <c r="AR512" s="56"/>
      <c r="AS512" s="69"/>
      <c r="AT512" s="69"/>
    </row>
    <row r="513" spans="1:46" ht="18" hidden="1" customHeight="1">
      <c r="A513" s="48" t="s">
        <v>39</v>
      </c>
      <c r="B513" s="48" t="s">
        <v>53</v>
      </c>
      <c r="C513" s="173" t="s">
        <v>258</v>
      </c>
      <c r="D513" s="69" t="s">
        <v>261</v>
      </c>
      <c r="E513" s="69"/>
      <c r="F513" s="69" t="s">
        <v>136</v>
      </c>
      <c r="G513" s="63">
        <v>2028</v>
      </c>
      <c r="H513" s="63"/>
      <c r="I513" s="63">
        <v>2028</v>
      </c>
      <c r="J513" s="48" t="str">
        <f t="shared" si="83"/>
        <v>Single Year</v>
      </c>
      <c r="K513" s="49" t="s">
        <v>237</v>
      </c>
      <c r="L513" s="63"/>
      <c r="M513" s="272" t="s">
        <v>834</v>
      </c>
      <c r="N513" s="64"/>
      <c r="O513" s="64"/>
      <c r="P513" s="64"/>
      <c r="Q513" s="64"/>
      <c r="R513" s="64"/>
      <c r="S513" s="50" t="str">
        <f t="shared" si="84"/>
        <v>Under $750,000</v>
      </c>
      <c r="T513" s="66"/>
      <c r="U513" s="66"/>
      <c r="V513" s="66"/>
      <c r="W513" s="204"/>
      <c r="X513" s="52"/>
      <c r="Y513" s="52">
        <v>184</v>
      </c>
      <c r="Z513" s="53">
        <f t="shared" si="89"/>
        <v>184</v>
      </c>
      <c r="AA513" s="54">
        <f t="shared" si="85"/>
        <v>184</v>
      </c>
      <c r="AB513" s="55"/>
      <c r="AC513" s="56" t="str">
        <f t="shared" si="86"/>
        <v>No</v>
      </c>
      <c r="AD513" s="56">
        <f t="shared" si="90"/>
        <v>3</v>
      </c>
      <c r="AE513" s="56"/>
      <c r="AF513" s="56">
        <f t="shared" si="87"/>
        <v>184</v>
      </c>
      <c r="AG513" s="57">
        <f t="shared" si="88"/>
        <v>3.1000184000000002</v>
      </c>
      <c r="AH513" s="56" t="str">
        <f t="shared" si="82"/>
        <v>Yes</v>
      </c>
      <c r="AI513" s="56"/>
      <c r="AJ513" s="56"/>
      <c r="AK513" s="56"/>
      <c r="AL513" s="56"/>
      <c r="AM513" s="56"/>
      <c r="AN513" s="56"/>
      <c r="AO513" s="56"/>
      <c r="AP513" s="56"/>
      <c r="AQ513" s="56"/>
      <c r="AR513" s="56"/>
      <c r="AS513" s="69"/>
      <c r="AT513" s="69"/>
    </row>
    <row r="514" spans="1:46" ht="18" customHeight="1">
      <c r="A514" s="48" t="s">
        <v>39</v>
      </c>
      <c r="B514" s="48" t="s">
        <v>100</v>
      </c>
      <c r="C514" s="173" t="s">
        <v>258</v>
      </c>
      <c r="D514" s="69" t="s">
        <v>261</v>
      </c>
      <c r="E514" s="69"/>
      <c r="F514" s="69" t="s">
        <v>145</v>
      </c>
      <c r="G514" s="63">
        <v>2028</v>
      </c>
      <c r="H514" s="63">
        <v>2028</v>
      </c>
      <c r="I514" s="63"/>
      <c r="J514" s="48" t="str">
        <f t="shared" si="83"/>
        <v>Single Year</v>
      </c>
      <c r="K514" s="49" t="s">
        <v>237</v>
      </c>
      <c r="L514" s="63"/>
      <c r="M514" s="69" t="s">
        <v>835</v>
      </c>
      <c r="N514" s="64"/>
      <c r="O514" s="64"/>
      <c r="P514" s="64"/>
      <c r="Q514" s="64"/>
      <c r="R514" s="64"/>
      <c r="S514" s="50" t="str">
        <f t="shared" si="84"/>
        <v>$1 Million to $5 Million</v>
      </c>
      <c r="T514" s="338"/>
      <c r="U514" s="338"/>
      <c r="V514" s="338"/>
      <c r="W514" s="204"/>
      <c r="X514" s="275"/>
      <c r="Y514" s="275">
        <v>2000</v>
      </c>
      <c r="Z514" s="276">
        <f t="shared" si="89"/>
        <v>2000</v>
      </c>
      <c r="AA514" s="332">
        <f t="shared" si="85"/>
        <v>2000</v>
      </c>
      <c r="AB514" s="55"/>
      <c r="AC514" s="56" t="str">
        <f t="shared" si="86"/>
        <v>Yes</v>
      </c>
      <c r="AD514" s="56">
        <f t="shared" si="90"/>
        <v>3</v>
      </c>
      <c r="AE514" s="56"/>
      <c r="AF514" s="56">
        <f t="shared" si="87"/>
        <v>2000</v>
      </c>
      <c r="AG514" s="57">
        <f t="shared" si="88"/>
        <v>3.1002000000000001</v>
      </c>
      <c r="AH514" s="56" t="str">
        <f t="shared" si="82"/>
        <v>Yes</v>
      </c>
      <c r="AI514" s="56"/>
      <c r="AJ514" s="56"/>
      <c r="AK514" s="56"/>
      <c r="AL514" s="56"/>
      <c r="AM514" s="56"/>
      <c r="AN514" s="56"/>
      <c r="AO514" s="56"/>
      <c r="AP514" s="56"/>
      <c r="AQ514" s="56"/>
      <c r="AR514" s="56"/>
      <c r="AS514" s="69"/>
      <c r="AT514" s="69"/>
    </row>
    <row r="515" spans="1:46" ht="18" customHeight="1">
      <c r="A515" s="48" t="s">
        <v>39</v>
      </c>
      <c r="B515" s="48" t="s">
        <v>100</v>
      </c>
      <c r="C515" s="173" t="s">
        <v>258</v>
      </c>
      <c r="D515" s="69" t="s">
        <v>261</v>
      </c>
      <c r="E515" s="69"/>
      <c r="F515" s="69" t="s">
        <v>145</v>
      </c>
      <c r="G515" s="63">
        <v>2028</v>
      </c>
      <c r="H515" s="63">
        <v>2028</v>
      </c>
      <c r="I515" s="63"/>
      <c r="J515" s="48" t="str">
        <f t="shared" si="83"/>
        <v>Single Year</v>
      </c>
      <c r="K515" s="49" t="s">
        <v>237</v>
      </c>
      <c r="L515" s="63"/>
      <c r="M515" s="69" t="s">
        <v>836</v>
      </c>
      <c r="N515" s="64"/>
      <c r="O515" s="64"/>
      <c r="P515" s="64"/>
      <c r="Q515" s="64"/>
      <c r="R515" s="64"/>
      <c r="S515" s="50" t="str">
        <f t="shared" si="84"/>
        <v>Under $750,000</v>
      </c>
      <c r="T515" s="338"/>
      <c r="U515" s="338"/>
      <c r="V515" s="338"/>
      <c r="W515" s="204"/>
      <c r="X515" s="275"/>
      <c r="Y515" s="275">
        <v>600</v>
      </c>
      <c r="Z515" s="276">
        <f t="shared" si="89"/>
        <v>600</v>
      </c>
      <c r="AA515" s="332">
        <f t="shared" si="85"/>
        <v>600</v>
      </c>
      <c r="AB515" s="55"/>
      <c r="AC515" s="56" t="str">
        <f t="shared" si="86"/>
        <v>No</v>
      </c>
      <c r="AD515" s="56">
        <f t="shared" si="90"/>
        <v>3</v>
      </c>
      <c r="AE515" s="56"/>
      <c r="AF515" s="56">
        <f t="shared" si="87"/>
        <v>600</v>
      </c>
      <c r="AG515" s="57">
        <f t="shared" si="88"/>
        <v>3.10006</v>
      </c>
      <c r="AH515" s="56" t="str">
        <f t="shared" si="82"/>
        <v>Yes</v>
      </c>
      <c r="AI515" s="56"/>
      <c r="AJ515" s="56"/>
      <c r="AK515" s="56"/>
      <c r="AL515" s="56"/>
      <c r="AM515" s="56"/>
      <c r="AN515" s="56"/>
      <c r="AO515" s="56"/>
      <c r="AP515" s="56"/>
      <c r="AQ515" s="56"/>
      <c r="AR515" s="56"/>
      <c r="AS515" s="69"/>
      <c r="AT515" s="69"/>
    </row>
    <row r="516" spans="1:46" ht="18" hidden="1" customHeight="1">
      <c r="A516" s="48" t="s">
        <v>39</v>
      </c>
      <c r="B516" s="48" t="s">
        <v>40</v>
      </c>
      <c r="C516" s="173" t="s">
        <v>258</v>
      </c>
      <c r="D516" s="69" t="s">
        <v>261</v>
      </c>
      <c r="E516" s="69"/>
      <c r="F516" s="173" t="s">
        <v>145</v>
      </c>
      <c r="G516" s="63">
        <v>2028</v>
      </c>
      <c r="H516" s="63"/>
      <c r="I516" s="63">
        <v>2028</v>
      </c>
      <c r="J516" s="48" t="str">
        <f t="shared" si="83"/>
        <v>Single Year</v>
      </c>
      <c r="K516" s="49" t="s">
        <v>237</v>
      </c>
      <c r="L516" s="63"/>
      <c r="M516" s="272" t="s">
        <v>837</v>
      </c>
      <c r="N516" s="64"/>
      <c r="O516" s="64"/>
      <c r="P516" s="64"/>
      <c r="Q516" s="64"/>
      <c r="R516" s="74"/>
      <c r="S516" s="50" t="str">
        <f t="shared" si="84"/>
        <v>Under $750,000</v>
      </c>
      <c r="T516" s="66"/>
      <c r="U516" s="66"/>
      <c r="V516" s="66"/>
      <c r="W516" s="204"/>
      <c r="X516" s="52"/>
      <c r="Y516" s="52">
        <v>68</v>
      </c>
      <c r="Z516" s="213">
        <f t="shared" si="89"/>
        <v>68</v>
      </c>
      <c r="AA516" s="54">
        <f t="shared" si="85"/>
        <v>68</v>
      </c>
      <c r="AB516" s="55"/>
      <c r="AC516" s="56" t="str">
        <f t="shared" si="86"/>
        <v>No</v>
      </c>
      <c r="AD516" s="56">
        <f t="shared" si="90"/>
        <v>3</v>
      </c>
      <c r="AE516" s="56"/>
      <c r="AF516" s="56">
        <f t="shared" si="87"/>
        <v>68</v>
      </c>
      <c r="AG516" s="57">
        <f t="shared" si="88"/>
        <v>3.1000068000000001</v>
      </c>
      <c r="AH516" s="56" t="str">
        <f t="shared" si="82"/>
        <v>Yes</v>
      </c>
      <c r="AI516" s="56"/>
      <c r="AJ516" s="56"/>
      <c r="AK516" s="56"/>
      <c r="AL516" s="56"/>
      <c r="AM516" s="56"/>
      <c r="AN516" s="56"/>
      <c r="AO516" s="56"/>
      <c r="AP516" s="56"/>
      <c r="AQ516" s="56"/>
      <c r="AR516" s="56"/>
      <c r="AS516" s="69"/>
      <c r="AT516" s="69"/>
    </row>
    <row r="517" spans="1:46" ht="18" hidden="1" customHeight="1">
      <c r="A517" s="48" t="s">
        <v>39</v>
      </c>
      <c r="B517" s="48" t="s">
        <v>40</v>
      </c>
      <c r="C517" s="173" t="s">
        <v>258</v>
      </c>
      <c r="D517" s="69" t="s">
        <v>261</v>
      </c>
      <c r="E517" s="69"/>
      <c r="F517" s="173" t="s">
        <v>151</v>
      </c>
      <c r="G517" s="63">
        <v>2028</v>
      </c>
      <c r="H517" s="63"/>
      <c r="I517" s="63">
        <v>2028</v>
      </c>
      <c r="J517" s="48" t="str">
        <f t="shared" si="83"/>
        <v>Single Year</v>
      </c>
      <c r="K517" s="49" t="s">
        <v>237</v>
      </c>
      <c r="L517" s="63"/>
      <c r="M517" s="272" t="s">
        <v>838</v>
      </c>
      <c r="N517" s="64"/>
      <c r="O517" s="64"/>
      <c r="P517" s="64"/>
      <c r="Q517" s="64"/>
      <c r="R517" s="195"/>
      <c r="S517" s="50" t="str">
        <f t="shared" si="84"/>
        <v>Under $750,000</v>
      </c>
      <c r="T517" s="66"/>
      <c r="U517" s="66"/>
      <c r="V517" s="66"/>
      <c r="W517" s="204"/>
      <c r="X517" s="52"/>
      <c r="Y517" s="52">
        <v>200</v>
      </c>
      <c r="Z517" s="213">
        <f t="shared" si="89"/>
        <v>200</v>
      </c>
      <c r="AA517" s="54">
        <f t="shared" si="85"/>
        <v>200</v>
      </c>
      <c r="AB517" s="55"/>
      <c r="AC517" s="56" t="str">
        <f t="shared" si="86"/>
        <v>No</v>
      </c>
      <c r="AD517" s="56">
        <f t="shared" si="90"/>
        <v>3</v>
      </c>
      <c r="AE517" s="56"/>
      <c r="AF517" s="56">
        <f t="shared" si="87"/>
        <v>200</v>
      </c>
      <c r="AG517" s="57">
        <f t="shared" si="88"/>
        <v>3.1000200000000002</v>
      </c>
      <c r="AH517" s="56" t="str">
        <f t="shared" ref="AH517:AH541" si="91">IF(SUM(U517:Y517)&lt;&gt;0,"Yes","No")</f>
        <v>Yes</v>
      </c>
      <c r="AI517" s="56"/>
      <c r="AJ517" s="56"/>
      <c r="AK517" s="56"/>
      <c r="AL517" s="56"/>
      <c r="AM517" s="56"/>
      <c r="AN517" s="56"/>
      <c r="AO517" s="56"/>
      <c r="AP517" s="56"/>
      <c r="AQ517" s="56"/>
      <c r="AR517" s="56"/>
      <c r="AS517" s="69"/>
      <c r="AT517" s="69"/>
    </row>
    <row r="518" spans="1:46" ht="18" hidden="1" customHeight="1">
      <c r="A518" s="48" t="s">
        <v>39</v>
      </c>
      <c r="B518" s="48" t="s">
        <v>40</v>
      </c>
      <c r="C518" s="173" t="s">
        <v>251</v>
      </c>
      <c r="D518" s="69"/>
      <c r="E518" s="69"/>
      <c r="F518" s="173" t="s">
        <v>145</v>
      </c>
      <c r="G518" s="63">
        <v>2028</v>
      </c>
      <c r="H518" s="63"/>
      <c r="I518" s="63">
        <v>2028</v>
      </c>
      <c r="J518" s="48" t="str">
        <f t="shared" ref="J518:J581" si="92">IF(COUNT(T518:Y518)&gt;1,"Multi Year","Single Year")</f>
        <v>Single Year</v>
      </c>
      <c r="K518" s="49" t="s">
        <v>237</v>
      </c>
      <c r="L518" s="63"/>
      <c r="M518" s="272" t="s">
        <v>839</v>
      </c>
      <c r="N518" s="64"/>
      <c r="O518" s="64"/>
      <c r="P518" s="64"/>
      <c r="Q518" s="64"/>
      <c r="R518" s="64"/>
      <c r="S518" s="50" t="str">
        <f t="shared" ref="S518:S541" si="93">IF(AA518&lt;750,"Under $750,000",(IF(AND(AA518&gt;=750,AA518&lt;1000),"$750,000 to $1 Million",(IF(AND(AA518&gt;=1000,AA518&lt;5000),"$1 Million to $5 Million",IF(AA518&gt;=5000,"Over $5 Million"))))))</f>
        <v>Under $750,000</v>
      </c>
      <c r="T518" s="66"/>
      <c r="U518" s="66"/>
      <c r="V518" s="66"/>
      <c r="W518" s="204"/>
      <c r="X518" s="52"/>
      <c r="Y518" s="52">
        <v>100</v>
      </c>
      <c r="Z518" s="53">
        <f t="shared" si="89"/>
        <v>100</v>
      </c>
      <c r="AA518" s="54">
        <f t="shared" ref="AA518:AA581" si="94">SUM(T518:Y518)</f>
        <v>100</v>
      </c>
      <c r="AB518" s="55"/>
      <c r="AC518" s="56" t="str">
        <f t="shared" ref="AC518:AC541" si="95">IF(AA518&lt;750,"No","Yes")</f>
        <v>No</v>
      </c>
      <c r="AD518" s="56">
        <f t="shared" si="90"/>
        <v>3</v>
      </c>
      <c r="AE518" s="56"/>
      <c r="AF518" s="56">
        <f t="shared" ref="AF518:AF536" si="96">IF(T518&lt;&gt;"",T518,IF(U518&lt;&gt;"",U518,IF(V518&lt;&gt;"",V518,IF(W518&lt;&gt;"",W518,IF(X518&lt;&gt;"",X518,IF(Y518&lt;&gt;"",Y518,0))))))</f>
        <v>100</v>
      </c>
      <c r="AG518" s="57">
        <f t="shared" ref="AG518:AG581" si="97">VALUE(TEXT(AD518,"#")&amp;"."&amp;TEXT(COUNT(T518:Y518),"#")&amp;TEXT(AA518*10,"0000000"))</f>
        <v>3.1000100000000002</v>
      </c>
      <c r="AH518" s="56" t="str">
        <f t="shared" si="91"/>
        <v>Yes</v>
      </c>
      <c r="AI518" s="56"/>
      <c r="AJ518" s="56"/>
      <c r="AK518" s="56"/>
      <c r="AL518" s="56"/>
      <c r="AM518" s="56"/>
      <c r="AN518" s="56"/>
      <c r="AO518" s="56"/>
      <c r="AP518" s="56"/>
      <c r="AQ518" s="56"/>
      <c r="AR518" s="56"/>
      <c r="AS518" s="69"/>
      <c r="AT518" s="69"/>
    </row>
    <row r="519" spans="1:46" ht="18" hidden="1" customHeight="1">
      <c r="A519" s="48" t="s">
        <v>39</v>
      </c>
      <c r="B519" s="48" t="s">
        <v>40</v>
      </c>
      <c r="C519" s="173" t="s">
        <v>251</v>
      </c>
      <c r="D519" s="69"/>
      <c r="E519" s="69"/>
      <c r="F519" s="173" t="s">
        <v>145</v>
      </c>
      <c r="G519" s="63">
        <v>2028</v>
      </c>
      <c r="H519" s="63"/>
      <c r="I519" s="63">
        <v>2028</v>
      </c>
      <c r="J519" s="48" t="str">
        <f t="shared" si="92"/>
        <v>Single Year</v>
      </c>
      <c r="K519" s="49" t="s">
        <v>237</v>
      </c>
      <c r="L519" s="63"/>
      <c r="M519" s="272" t="s">
        <v>840</v>
      </c>
      <c r="N519" s="64"/>
      <c r="O519" s="64"/>
      <c r="P519" s="64"/>
      <c r="Q519" s="64"/>
      <c r="R519" s="64"/>
      <c r="S519" s="50" t="str">
        <f t="shared" si="93"/>
        <v>$1 Million to $5 Million</v>
      </c>
      <c r="T519" s="66"/>
      <c r="U519" s="66"/>
      <c r="V519" s="66"/>
      <c r="W519" s="204"/>
      <c r="X519" s="52"/>
      <c r="Y519" s="52">
        <v>1000</v>
      </c>
      <c r="Z519" s="53">
        <f t="shared" si="89"/>
        <v>1000</v>
      </c>
      <c r="AA519" s="54">
        <f t="shared" si="94"/>
        <v>1000</v>
      </c>
      <c r="AB519" s="55"/>
      <c r="AC519" s="56" t="str">
        <f t="shared" si="95"/>
        <v>Yes</v>
      </c>
      <c r="AD519" s="56">
        <f t="shared" si="90"/>
        <v>3</v>
      </c>
      <c r="AE519" s="56"/>
      <c r="AF519" s="56">
        <f t="shared" si="96"/>
        <v>1000</v>
      </c>
      <c r="AG519" s="57">
        <f t="shared" si="97"/>
        <v>3.1000999999999999</v>
      </c>
      <c r="AH519" s="56" t="str">
        <f t="shared" si="91"/>
        <v>Yes</v>
      </c>
      <c r="AI519" s="56"/>
      <c r="AJ519" s="56"/>
      <c r="AK519" s="56"/>
      <c r="AL519" s="56"/>
      <c r="AM519" s="56"/>
      <c r="AN519" s="56"/>
      <c r="AO519" s="56"/>
      <c r="AP519" s="56"/>
      <c r="AQ519" s="56"/>
      <c r="AR519" s="56"/>
      <c r="AS519" s="69"/>
      <c r="AT519" s="69"/>
    </row>
    <row r="520" spans="1:46" ht="18" hidden="1" customHeight="1">
      <c r="A520" s="48" t="s">
        <v>39</v>
      </c>
      <c r="B520" s="48" t="s">
        <v>40</v>
      </c>
      <c r="C520" s="173" t="s">
        <v>251</v>
      </c>
      <c r="D520" s="69"/>
      <c r="E520" s="69"/>
      <c r="F520" s="173" t="s">
        <v>145</v>
      </c>
      <c r="G520" s="63">
        <v>2028</v>
      </c>
      <c r="H520" s="63"/>
      <c r="I520" s="63">
        <v>2028</v>
      </c>
      <c r="J520" s="48" t="str">
        <f t="shared" si="92"/>
        <v>Single Year</v>
      </c>
      <c r="K520" s="49" t="s">
        <v>237</v>
      </c>
      <c r="L520" s="63"/>
      <c r="M520" s="272" t="s">
        <v>841</v>
      </c>
      <c r="N520" s="64"/>
      <c r="O520" s="64"/>
      <c r="P520" s="64"/>
      <c r="Q520" s="64"/>
      <c r="R520" s="64"/>
      <c r="S520" s="50" t="str">
        <f t="shared" si="93"/>
        <v>Under $750,000</v>
      </c>
      <c r="T520" s="66"/>
      <c r="U520" s="66"/>
      <c r="V520" s="66"/>
      <c r="W520" s="204"/>
      <c r="X520" s="52"/>
      <c r="Y520" s="52">
        <v>200</v>
      </c>
      <c r="Z520" s="53">
        <f t="shared" si="89"/>
        <v>200</v>
      </c>
      <c r="AA520" s="54">
        <f t="shared" si="94"/>
        <v>200</v>
      </c>
      <c r="AB520" s="55"/>
      <c r="AC520" s="56" t="str">
        <f t="shared" si="95"/>
        <v>No</v>
      </c>
      <c r="AD520" s="56">
        <f t="shared" si="90"/>
        <v>3</v>
      </c>
      <c r="AE520" s="56"/>
      <c r="AF520" s="56">
        <f t="shared" si="96"/>
        <v>200</v>
      </c>
      <c r="AG520" s="57">
        <f t="shared" si="97"/>
        <v>3.1000200000000002</v>
      </c>
      <c r="AH520" s="56" t="str">
        <f t="shared" si="91"/>
        <v>Yes</v>
      </c>
      <c r="AI520" s="56"/>
      <c r="AJ520" s="56"/>
      <c r="AK520" s="56"/>
      <c r="AL520" s="56"/>
      <c r="AM520" s="56"/>
      <c r="AN520" s="56"/>
      <c r="AO520" s="56"/>
      <c r="AP520" s="56"/>
      <c r="AQ520" s="56"/>
      <c r="AR520" s="56"/>
      <c r="AS520" s="69"/>
      <c r="AT520" s="69"/>
    </row>
    <row r="521" spans="1:46" ht="18" hidden="1" customHeight="1">
      <c r="A521" s="48" t="s">
        <v>122</v>
      </c>
      <c r="B521" s="48"/>
      <c r="C521" s="48" t="s">
        <v>258</v>
      </c>
      <c r="D521" s="48" t="s">
        <v>261</v>
      </c>
      <c r="E521" s="69"/>
      <c r="F521" s="69" t="s">
        <v>403</v>
      </c>
      <c r="G521" s="63">
        <v>2028</v>
      </c>
      <c r="H521" s="63"/>
      <c r="I521" s="63">
        <v>2028</v>
      </c>
      <c r="J521" s="48" t="str">
        <f t="shared" si="92"/>
        <v>Single Year</v>
      </c>
      <c r="K521" s="49" t="s">
        <v>237</v>
      </c>
      <c r="L521" s="63"/>
      <c r="M521" s="190" t="s">
        <v>842</v>
      </c>
      <c r="N521" s="74"/>
      <c r="O521" s="74"/>
      <c r="P521" s="74"/>
      <c r="Q521" s="74"/>
      <c r="R521" s="64"/>
      <c r="S521" s="50" t="str">
        <f t="shared" si="93"/>
        <v>$1 Million to $5 Million</v>
      </c>
      <c r="T521" s="212"/>
      <c r="U521" s="80"/>
      <c r="V521" s="80"/>
      <c r="W521" s="101"/>
      <c r="X521" s="81"/>
      <c r="Y521" s="52">
        <v>1000</v>
      </c>
      <c r="Z521" s="53">
        <f t="shared" si="89"/>
        <v>1000</v>
      </c>
      <c r="AA521" s="54">
        <f t="shared" si="94"/>
        <v>1000</v>
      </c>
      <c r="AB521" s="102"/>
      <c r="AC521" s="56" t="str">
        <f t="shared" si="95"/>
        <v>Yes</v>
      </c>
      <c r="AD521" s="56">
        <f t="shared" si="90"/>
        <v>3</v>
      </c>
      <c r="AE521" s="56"/>
      <c r="AF521" s="56">
        <f t="shared" si="96"/>
        <v>1000</v>
      </c>
      <c r="AG521" s="57">
        <f t="shared" si="97"/>
        <v>3.1000999999999999</v>
      </c>
      <c r="AH521" s="56" t="str">
        <f t="shared" si="91"/>
        <v>Yes</v>
      </c>
      <c r="AI521" s="56"/>
      <c r="AJ521" s="56"/>
      <c r="AK521" s="56"/>
      <c r="AL521" s="56"/>
      <c r="AM521" s="56"/>
      <c r="AN521" s="56"/>
      <c r="AO521" s="56"/>
      <c r="AP521" s="56"/>
      <c r="AQ521" s="56"/>
      <c r="AR521" s="56"/>
      <c r="AS521" s="69"/>
      <c r="AT521" s="69"/>
    </row>
    <row r="522" spans="1:46" ht="18" hidden="1" customHeight="1">
      <c r="A522" s="48" t="s">
        <v>10</v>
      </c>
      <c r="B522" s="48" t="s">
        <v>11</v>
      </c>
      <c r="C522" s="173" t="s">
        <v>251</v>
      </c>
      <c r="D522" s="69"/>
      <c r="E522" s="69"/>
      <c r="F522" s="69" t="s">
        <v>136</v>
      </c>
      <c r="G522" s="63">
        <v>2029</v>
      </c>
      <c r="H522" s="63"/>
      <c r="I522" s="63">
        <v>2029</v>
      </c>
      <c r="J522" s="48" t="str">
        <f t="shared" si="92"/>
        <v>Single Year</v>
      </c>
      <c r="K522" s="49" t="s">
        <v>237</v>
      </c>
      <c r="L522" s="63"/>
      <c r="M522" s="69" t="s">
        <v>843</v>
      </c>
      <c r="N522" s="64"/>
      <c r="O522" s="64"/>
      <c r="P522" s="64"/>
      <c r="Q522" s="64"/>
      <c r="R522" s="64"/>
      <c r="S522" s="50" t="str">
        <f t="shared" si="93"/>
        <v>Under $750,000</v>
      </c>
      <c r="T522" s="66"/>
      <c r="U522" s="66"/>
      <c r="V522" s="66"/>
      <c r="W522" s="204"/>
      <c r="X522" s="52"/>
      <c r="Y522" s="52"/>
      <c r="Z522" s="53">
        <f t="shared" si="89"/>
        <v>0</v>
      </c>
      <c r="AA522" s="54">
        <f t="shared" si="94"/>
        <v>0</v>
      </c>
      <c r="AB522" s="55"/>
      <c r="AC522" s="56" t="str">
        <f t="shared" si="95"/>
        <v>No</v>
      </c>
      <c r="AD522" s="56">
        <f t="shared" si="90"/>
        <v>2</v>
      </c>
      <c r="AE522" s="56"/>
      <c r="AF522" s="56">
        <f t="shared" si="96"/>
        <v>0</v>
      </c>
      <c r="AG522" s="57">
        <f t="shared" si="97"/>
        <v>2</v>
      </c>
      <c r="AH522" s="56" t="str">
        <f t="shared" si="91"/>
        <v>No</v>
      </c>
      <c r="AI522" s="56"/>
      <c r="AJ522" s="56"/>
      <c r="AK522" s="56"/>
      <c r="AL522" s="56"/>
      <c r="AM522" s="56"/>
      <c r="AN522" s="56"/>
      <c r="AO522" s="56"/>
      <c r="AP522" s="56"/>
      <c r="AQ522" s="56"/>
      <c r="AR522" s="56"/>
      <c r="AS522" s="69"/>
      <c r="AT522" s="69"/>
    </row>
    <row r="523" spans="1:46" ht="18" customHeight="1">
      <c r="A523" s="48" t="s">
        <v>10</v>
      </c>
      <c r="B523" s="48" t="s">
        <v>11</v>
      </c>
      <c r="C523" s="173" t="s">
        <v>251</v>
      </c>
      <c r="D523" s="69"/>
      <c r="E523" s="69"/>
      <c r="F523" s="69" t="s">
        <v>136</v>
      </c>
      <c r="G523" s="63">
        <v>2029</v>
      </c>
      <c r="H523" s="63">
        <v>2029</v>
      </c>
      <c r="I523" s="63"/>
      <c r="J523" s="48" t="str">
        <f t="shared" si="92"/>
        <v>Single Year</v>
      </c>
      <c r="K523" s="49" t="s">
        <v>237</v>
      </c>
      <c r="L523" s="63"/>
      <c r="M523" s="69" t="s">
        <v>844</v>
      </c>
      <c r="N523" s="64"/>
      <c r="O523" s="64"/>
      <c r="P523" s="64"/>
      <c r="Q523" s="64"/>
      <c r="R523" s="64"/>
      <c r="S523" s="50" t="str">
        <f t="shared" si="93"/>
        <v>Under $750,000</v>
      </c>
      <c r="T523" s="338"/>
      <c r="U523" s="338"/>
      <c r="V523" s="338"/>
      <c r="W523" s="204"/>
      <c r="X523" s="275"/>
      <c r="Y523" s="275"/>
      <c r="Z523" s="276">
        <f t="shared" si="89"/>
        <v>0</v>
      </c>
      <c r="AA523" s="332">
        <f t="shared" si="94"/>
        <v>0</v>
      </c>
      <c r="AB523" s="55"/>
      <c r="AC523" s="56" t="str">
        <f t="shared" si="95"/>
        <v>No</v>
      </c>
      <c r="AD523" s="56">
        <f t="shared" si="90"/>
        <v>2</v>
      </c>
      <c r="AE523" s="56"/>
      <c r="AF523" s="56">
        <f t="shared" si="96"/>
        <v>0</v>
      </c>
      <c r="AG523" s="57">
        <f t="shared" si="97"/>
        <v>2</v>
      </c>
      <c r="AH523" s="56" t="str">
        <f t="shared" si="91"/>
        <v>No</v>
      </c>
      <c r="AI523" s="56"/>
      <c r="AJ523" s="56"/>
      <c r="AK523" s="56"/>
      <c r="AL523" s="56"/>
      <c r="AM523" s="56"/>
      <c r="AN523" s="56"/>
      <c r="AO523" s="56"/>
      <c r="AP523" s="56"/>
      <c r="AQ523" s="56"/>
      <c r="AR523" s="56"/>
      <c r="AS523" s="69"/>
      <c r="AT523" s="69"/>
    </row>
    <row r="524" spans="1:46" ht="18" hidden="1" customHeight="1">
      <c r="A524" s="48" t="s">
        <v>10</v>
      </c>
      <c r="B524" s="48" t="s">
        <v>17</v>
      </c>
      <c r="C524" s="48" t="s">
        <v>258</v>
      </c>
      <c r="D524" s="48" t="s">
        <v>261</v>
      </c>
      <c r="E524" s="48"/>
      <c r="F524" s="48" t="s">
        <v>151</v>
      </c>
      <c r="G524" s="49" t="s">
        <v>845</v>
      </c>
      <c r="H524" s="49"/>
      <c r="I524" s="49"/>
      <c r="J524" s="48" t="str">
        <f t="shared" si="92"/>
        <v>Single Year</v>
      </c>
      <c r="K524" s="49"/>
      <c r="L524" s="48"/>
      <c r="M524" s="273" t="s">
        <v>846</v>
      </c>
      <c r="N524" s="274"/>
      <c r="O524" s="274"/>
      <c r="P524" s="274"/>
      <c r="Q524" s="274"/>
      <c r="R524" s="64"/>
      <c r="S524" s="50" t="str">
        <f t="shared" si="93"/>
        <v>Under $750,000</v>
      </c>
      <c r="T524" s="72"/>
      <c r="U524" s="72"/>
      <c r="V524" s="72"/>
      <c r="W524" s="204"/>
      <c r="X524" s="275"/>
      <c r="Y524" s="275"/>
      <c r="Z524" s="276">
        <f t="shared" si="89"/>
        <v>0</v>
      </c>
      <c r="AA524" s="54">
        <f t="shared" si="94"/>
        <v>0</v>
      </c>
      <c r="AB524" s="55">
        <f>SUM(V524:Y524)</f>
        <v>0</v>
      </c>
      <c r="AC524" s="56" t="str">
        <f t="shared" si="95"/>
        <v>No</v>
      </c>
      <c r="AD524" s="56">
        <f t="shared" si="90"/>
        <v>0</v>
      </c>
      <c r="AE524" s="56"/>
      <c r="AF524" s="56">
        <f t="shared" si="96"/>
        <v>0</v>
      </c>
      <c r="AG524" s="57">
        <f t="shared" si="97"/>
        <v>0</v>
      </c>
      <c r="AH524" s="56" t="str">
        <f t="shared" si="91"/>
        <v>No</v>
      </c>
      <c r="AI524" s="56"/>
      <c r="AJ524" s="56"/>
      <c r="AK524" s="56"/>
      <c r="AL524" s="56"/>
      <c r="AM524" s="56"/>
      <c r="AN524" s="56"/>
      <c r="AO524" s="56"/>
      <c r="AP524" s="56"/>
      <c r="AQ524" s="56"/>
      <c r="AR524" s="56"/>
      <c r="AS524" s="69"/>
      <c r="AT524" s="69"/>
    </row>
    <row r="525" spans="1:46" ht="18" hidden="1" customHeight="1">
      <c r="A525" s="173" t="s">
        <v>10</v>
      </c>
      <c r="B525" s="173" t="s">
        <v>17</v>
      </c>
      <c r="C525" s="108" t="s">
        <v>251</v>
      </c>
      <c r="D525" s="108"/>
      <c r="E525" s="173"/>
      <c r="F525" s="173" t="s">
        <v>151</v>
      </c>
      <c r="G525" s="189" t="s">
        <v>845</v>
      </c>
      <c r="H525" s="189"/>
      <c r="I525" s="189"/>
      <c r="J525" s="48" t="str">
        <f t="shared" si="92"/>
        <v>Single Year</v>
      </c>
      <c r="K525" s="189" t="s">
        <v>237</v>
      </c>
      <c r="L525" s="189"/>
      <c r="M525" s="277" t="s">
        <v>847</v>
      </c>
      <c r="N525" s="195"/>
      <c r="O525" s="195"/>
      <c r="P525" s="195"/>
      <c r="Q525" s="195"/>
      <c r="R525" s="64"/>
      <c r="S525" s="50" t="str">
        <f t="shared" si="93"/>
        <v>Under $750,000</v>
      </c>
      <c r="T525" s="199"/>
      <c r="U525" s="199"/>
      <c r="V525" s="192"/>
      <c r="W525" s="204"/>
      <c r="X525" s="194"/>
      <c r="Y525" s="194"/>
      <c r="Z525" s="53">
        <f t="shared" si="89"/>
        <v>0</v>
      </c>
      <c r="AA525" s="54">
        <f t="shared" si="94"/>
        <v>0</v>
      </c>
      <c r="AB525" s="55">
        <f>SUM(W525:Y525)</f>
        <v>0</v>
      </c>
      <c r="AC525" s="56" t="str">
        <f t="shared" si="95"/>
        <v>No</v>
      </c>
      <c r="AD525" s="56">
        <f t="shared" si="90"/>
        <v>0</v>
      </c>
      <c r="AE525" s="56"/>
      <c r="AF525" s="56">
        <f t="shared" si="96"/>
        <v>0</v>
      </c>
      <c r="AG525" s="57">
        <f t="shared" si="97"/>
        <v>0</v>
      </c>
      <c r="AH525" s="56" t="str">
        <f t="shared" si="91"/>
        <v>No</v>
      </c>
      <c r="AI525" s="56"/>
      <c r="AJ525" s="56"/>
      <c r="AK525" s="56"/>
      <c r="AL525" s="56"/>
      <c r="AM525" s="56"/>
      <c r="AN525" s="56"/>
      <c r="AO525" s="56"/>
      <c r="AP525" s="56"/>
      <c r="AQ525" s="56"/>
      <c r="AR525" s="56"/>
      <c r="AS525" s="69"/>
      <c r="AT525" s="69"/>
    </row>
    <row r="526" spans="1:46" ht="18" hidden="1" customHeight="1">
      <c r="A526" s="173" t="s">
        <v>10</v>
      </c>
      <c r="B526" s="173" t="s">
        <v>17</v>
      </c>
      <c r="C526" s="173" t="s">
        <v>251</v>
      </c>
      <c r="D526" s="173"/>
      <c r="E526" s="173"/>
      <c r="F526" s="173" t="s">
        <v>151</v>
      </c>
      <c r="G526" s="189" t="s">
        <v>845</v>
      </c>
      <c r="H526" s="189"/>
      <c r="I526" s="189"/>
      <c r="J526" s="48" t="str">
        <f t="shared" si="92"/>
        <v>Single Year</v>
      </c>
      <c r="K526" s="189" t="s">
        <v>237</v>
      </c>
      <c r="L526" s="189"/>
      <c r="M526" s="277" t="s">
        <v>848</v>
      </c>
      <c r="N526" s="195"/>
      <c r="O526" s="195"/>
      <c r="P526" s="195"/>
      <c r="Q526" s="195"/>
      <c r="R526" s="64"/>
      <c r="S526" s="50" t="str">
        <f t="shared" si="93"/>
        <v>Under $750,000</v>
      </c>
      <c r="T526" s="199"/>
      <c r="U526" s="199"/>
      <c r="V526" s="192"/>
      <c r="W526" s="204"/>
      <c r="X526" s="194"/>
      <c r="Y526" s="194"/>
      <c r="Z526" s="53">
        <f t="shared" si="89"/>
        <v>0</v>
      </c>
      <c r="AA526" s="54">
        <f t="shared" si="94"/>
        <v>0</v>
      </c>
      <c r="AB526" s="55">
        <f>SUM(W526:Y526)</f>
        <v>0</v>
      </c>
      <c r="AC526" s="56" t="str">
        <f t="shared" si="95"/>
        <v>No</v>
      </c>
      <c r="AD526" s="56">
        <f t="shared" si="90"/>
        <v>0</v>
      </c>
      <c r="AE526" s="56"/>
      <c r="AF526" s="56">
        <f t="shared" si="96"/>
        <v>0</v>
      </c>
      <c r="AG526" s="57">
        <f t="shared" si="97"/>
        <v>0</v>
      </c>
      <c r="AH526" s="56" t="str">
        <f t="shared" si="91"/>
        <v>No</v>
      </c>
      <c r="AI526" s="56"/>
      <c r="AJ526" s="56"/>
      <c r="AK526" s="56"/>
      <c r="AL526" s="56"/>
      <c r="AM526" s="56"/>
      <c r="AN526" s="56"/>
      <c r="AO526" s="56"/>
      <c r="AP526" s="56"/>
      <c r="AQ526" s="56"/>
      <c r="AR526" s="56"/>
      <c r="AS526" s="69"/>
      <c r="AT526" s="69"/>
    </row>
    <row r="527" spans="1:46" ht="18" hidden="1" customHeight="1">
      <c r="A527" s="173" t="s">
        <v>10</v>
      </c>
      <c r="B527" s="173" t="s">
        <v>17</v>
      </c>
      <c r="C527" s="173" t="s">
        <v>251</v>
      </c>
      <c r="D527" s="173"/>
      <c r="E527" s="173"/>
      <c r="F527" s="173" t="s">
        <v>151</v>
      </c>
      <c r="G527" s="189" t="s">
        <v>845</v>
      </c>
      <c r="H527" s="189"/>
      <c r="I527" s="189"/>
      <c r="J527" s="48" t="str">
        <f t="shared" si="92"/>
        <v>Single Year</v>
      </c>
      <c r="K527" s="189" t="s">
        <v>237</v>
      </c>
      <c r="L527" s="189"/>
      <c r="M527" s="277" t="s">
        <v>849</v>
      </c>
      <c r="N527" s="195"/>
      <c r="O527" s="195"/>
      <c r="P527" s="195"/>
      <c r="Q527" s="195"/>
      <c r="R527" s="64"/>
      <c r="S527" s="50" t="str">
        <f t="shared" si="93"/>
        <v>Under $750,000</v>
      </c>
      <c r="T527" s="199"/>
      <c r="U527" s="199"/>
      <c r="V527" s="192"/>
      <c r="W527" s="204"/>
      <c r="X527" s="194"/>
      <c r="Y527" s="194"/>
      <c r="Z527" s="53">
        <f t="shared" si="89"/>
        <v>0</v>
      </c>
      <c r="AA527" s="54">
        <f t="shared" si="94"/>
        <v>0</v>
      </c>
      <c r="AB527" s="55">
        <f>SUM(W527:Y527)</f>
        <v>0</v>
      </c>
      <c r="AC527" s="56" t="str">
        <f t="shared" si="95"/>
        <v>No</v>
      </c>
      <c r="AD527" s="56">
        <f t="shared" si="90"/>
        <v>0</v>
      </c>
      <c r="AE527" s="56"/>
      <c r="AF527" s="56">
        <f t="shared" si="96"/>
        <v>0</v>
      </c>
      <c r="AG527" s="57">
        <f t="shared" si="97"/>
        <v>0</v>
      </c>
      <c r="AH527" s="56" t="str">
        <f t="shared" si="91"/>
        <v>No</v>
      </c>
      <c r="AI527" s="56"/>
      <c r="AJ527" s="56"/>
      <c r="AK527" s="56"/>
      <c r="AL527" s="56"/>
      <c r="AM527" s="56"/>
      <c r="AN527" s="56"/>
      <c r="AO527" s="56"/>
      <c r="AP527" s="56"/>
      <c r="AQ527" s="56"/>
      <c r="AR527" s="56"/>
      <c r="AS527" s="69"/>
      <c r="AT527" s="69"/>
    </row>
    <row r="528" spans="1:46" s="278" customFormat="1" ht="22.75" hidden="1" customHeight="1">
      <c r="A528" s="173" t="s">
        <v>10</v>
      </c>
      <c r="B528" s="173" t="s">
        <v>17</v>
      </c>
      <c r="C528" s="173" t="s">
        <v>251</v>
      </c>
      <c r="D528" s="173"/>
      <c r="E528" s="173"/>
      <c r="F528" s="173" t="s">
        <v>136</v>
      </c>
      <c r="G528" s="189" t="s">
        <v>845</v>
      </c>
      <c r="H528" s="189"/>
      <c r="I528" s="189"/>
      <c r="J528" s="48" t="str">
        <f t="shared" si="92"/>
        <v>Single Year</v>
      </c>
      <c r="K528" s="189" t="s">
        <v>237</v>
      </c>
      <c r="L528" s="189"/>
      <c r="M528" s="277" t="s">
        <v>850</v>
      </c>
      <c r="N528" s="195"/>
      <c r="O528" s="195"/>
      <c r="P528" s="195"/>
      <c r="Q528" s="195"/>
      <c r="R528" s="64"/>
      <c r="S528" s="50" t="str">
        <f t="shared" si="93"/>
        <v>Under $750,000</v>
      </c>
      <c r="T528" s="193"/>
      <c r="U528" s="193"/>
      <c r="V528" s="193"/>
      <c r="W528" s="204"/>
      <c r="X528" s="194"/>
      <c r="Y528" s="194"/>
      <c r="Z528" s="53">
        <f t="shared" si="89"/>
        <v>0</v>
      </c>
      <c r="AA528" s="54">
        <f t="shared" si="94"/>
        <v>0</v>
      </c>
      <c r="AB528" s="55">
        <f>SUM(W528:Y528)</f>
        <v>0</v>
      </c>
      <c r="AC528" s="56" t="str">
        <f t="shared" si="95"/>
        <v>No</v>
      </c>
      <c r="AD528" s="56">
        <f t="shared" si="90"/>
        <v>0</v>
      </c>
      <c r="AE528" s="56"/>
      <c r="AF528" s="56">
        <f t="shared" si="96"/>
        <v>0</v>
      </c>
      <c r="AG528" s="57">
        <f t="shared" si="97"/>
        <v>0</v>
      </c>
      <c r="AH528" s="56" t="str">
        <f t="shared" si="91"/>
        <v>No</v>
      </c>
      <c r="AI528" s="56"/>
      <c r="AJ528" s="56"/>
      <c r="AK528" s="56"/>
      <c r="AL528" s="56"/>
      <c r="AM528" s="56"/>
      <c r="AN528" s="56"/>
      <c r="AO528" s="56"/>
      <c r="AP528" s="56"/>
      <c r="AQ528" s="56"/>
      <c r="AR528" s="56"/>
      <c r="AS528" s="69"/>
      <c r="AT528" s="69"/>
    </row>
    <row r="529" spans="1:46" s="165" customFormat="1" ht="18" hidden="1" customHeight="1">
      <c r="A529" s="173" t="s">
        <v>10</v>
      </c>
      <c r="B529" s="173" t="s">
        <v>17</v>
      </c>
      <c r="C529" s="173" t="s">
        <v>251</v>
      </c>
      <c r="D529" s="173"/>
      <c r="E529" s="173"/>
      <c r="F529" s="173" t="s">
        <v>136</v>
      </c>
      <c r="G529" s="189" t="s">
        <v>845</v>
      </c>
      <c r="H529" s="189"/>
      <c r="I529" s="189"/>
      <c r="J529" s="48" t="str">
        <f t="shared" si="92"/>
        <v>Single Year</v>
      </c>
      <c r="K529" s="189" t="s">
        <v>237</v>
      </c>
      <c r="L529" s="189"/>
      <c r="M529" s="202" t="s">
        <v>851</v>
      </c>
      <c r="N529" s="195"/>
      <c r="O529" s="195"/>
      <c r="P529" s="195"/>
      <c r="Q529" s="195"/>
      <c r="R529" s="195"/>
      <c r="S529" s="50" t="str">
        <f t="shared" si="93"/>
        <v>Under $750,000</v>
      </c>
      <c r="T529" s="199"/>
      <c r="U529" s="199"/>
      <c r="V529" s="192"/>
      <c r="W529" s="204"/>
      <c r="X529" s="194"/>
      <c r="Y529" s="194"/>
      <c r="Z529" s="53">
        <f t="shared" ref="Z529:Z590" si="98">SUM(U529:Y529)</f>
        <v>0</v>
      </c>
      <c r="AA529" s="54">
        <f t="shared" si="94"/>
        <v>0</v>
      </c>
      <c r="AB529" s="55">
        <f>SUM(W529:Y529)</f>
        <v>0</v>
      </c>
      <c r="AC529" s="56" t="str">
        <f t="shared" si="95"/>
        <v>No</v>
      </c>
      <c r="AD529" s="56">
        <f t="shared" si="90"/>
        <v>0</v>
      </c>
      <c r="AE529" s="56"/>
      <c r="AF529" s="56">
        <f t="shared" si="96"/>
        <v>0</v>
      </c>
      <c r="AG529" s="57">
        <f t="shared" si="97"/>
        <v>0</v>
      </c>
      <c r="AH529" s="56" t="str">
        <f t="shared" si="91"/>
        <v>No</v>
      </c>
      <c r="AI529" s="56"/>
      <c r="AJ529" s="56"/>
      <c r="AK529" s="56"/>
      <c r="AL529" s="56"/>
      <c r="AM529" s="56"/>
      <c r="AN529" s="56"/>
      <c r="AO529" s="56"/>
      <c r="AP529" s="56"/>
      <c r="AQ529" s="56"/>
      <c r="AR529" s="56"/>
      <c r="AS529" s="69"/>
      <c r="AT529" s="69"/>
    </row>
    <row r="530" spans="1:46" ht="18" hidden="1" customHeight="1">
      <c r="A530" s="48" t="s">
        <v>10</v>
      </c>
      <c r="B530" s="48" t="s">
        <v>17</v>
      </c>
      <c r="C530" s="173" t="s">
        <v>251</v>
      </c>
      <c r="D530" s="48"/>
      <c r="E530" s="48"/>
      <c r="F530" s="48" t="s">
        <v>136</v>
      </c>
      <c r="G530" s="49" t="s">
        <v>845</v>
      </c>
      <c r="H530" s="49"/>
      <c r="I530" s="49"/>
      <c r="J530" s="48" t="str">
        <f t="shared" si="92"/>
        <v>Single Year</v>
      </c>
      <c r="K530" s="49" t="s">
        <v>237</v>
      </c>
      <c r="L530" s="63"/>
      <c r="M530" s="279" t="s">
        <v>852</v>
      </c>
      <c r="N530" s="64"/>
      <c r="O530" s="64"/>
      <c r="P530" s="64"/>
      <c r="Q530" s="64"/>
      <c r="R530" s="195"/>
      <c r="S530" s="50" t="str">
        <f t="shared" si="93"/>
        <v>Under $750,000</v>
      </c>
      <c r="T530" s="209"/>
      <c r="U530" s="209"/>
      <c r="V530" s="209"/>
      <c r="W530" s="204"/>
      <c r="X530" s="52"/>
      <c r="Y530" s="52"/>
      <c r="Z530" s="53">
        <f t="shared" si="98"/>
        <v>0</v>
      </c>
      <c r="AA530" s="54">
        <f t="shared" si="94"/>
        <v>0</v>
      </c>
      <c r="AB530" s="55">
        <f>SUM(X530:Y530)</f>
        <v>0</v>
      </c>
      <c r="AC530" s="56" t="str">
        <f t="shared" si="95"/>
        <v>No</v>
      </c>
      <c r="AD530" s="56">
        <f t="shared" si="90"/>
        <v>0</v>
      </c>
      <c r="AE530" s="56"/>
      <c r="AF530" s="56">
        <f t="shared" si="96"/>
        <v>0</v>
      </c>
      <c r="AG530" s="57">
        <f t="shared" si="97"/>
        <v>0</v>
      </c>
      <c r="AH530" s="56" t="str">
        <f t="shared" si="91"/>
        <v>No</v>
      </c>
      <c r="AI530" s="56"/>
      <c r="AJ530" s="56"/>
      <c r="AK530" s="56"/>
      <c r="AL530" s="56"/>
      <c r="AM530" s="56"/>
      <c r="AN530" s="56"/>
      <c r="AO530" s="56"/>
      <c r="AP530" s="56"/>
      <c r="AQ530" s="56"/>
      <c r="AR530" s="56"/>
      <c r="AS530" s="69"/>
      <c r="AT530" s="69"/>
    </row>
    <row r="531" spans="1:46" ht="18" hidden="1" customHeight="1">
      <c r="A531" s="48" t="s">
        <v>10</v>
      </c>
      <c r="B531" s="48" t="s">
        <v>17</v>
      </c>
      <c r="C531" s="173" t="s">
        <v>251</v>
      </c>
      <c r="D531" s="48"/>
      <c r="E531" s="48"/>
      <c r="F531" s="48" t="s">
        <v>136</v>
      </c>
      <c r="G531" s="49" t="s">
        <v>845</v>
      </c>
      <c r="H531" s="49"/>
      <c r="I531" s="49"/>
      <c r="J531" s="48" t="str">
        <f t="shared" si="92"/>
        <v>Single Year</v>
      </c>
      <c r="K531" s="49" t="s">
        <v>237</v>
      </c>
      <c r="L531" s="63"/>
      <c r="M531" s="272" t="s">
        <v>853</v>
      </c>
      <c r="N531" s="64"/>
      <c r="O531" s="64"/>
      <c r="P531" s="64"/>
      <c r="Q531" s="64"/>
      <c r="R531" s="64"/>
      <c r="S531" s="50" t="str">
        <f t="shared" si="93"/>
        <v>Under $750,000</v>
      </c>
      <c r="T531" s="261"/>
      <c r="U531" s="261"/>
      <c r="V531" s="261"/>
      <c r="W531" s="204"/>
      <c r="X531" s="52"/>
      <c r="Y531" s="52"/>
      <c r="Z531" s="53">
        <f t="shared" si="98"/>
        <v>0</v>
      </c>
      <c r="AA531" s="54">
        <f t="shared" si="94"/>
        <v>0</v>
      </c>
      <c r="AB531" s="55">
        <f>SUM(Y531)</f>
        <v>0</v>
      </c>
      <c r="AC531" s="56" t="str">
        <f t="shared" si="95"/>
        <v>No</v>
      </c>
      <c r="AD531" s="56">
        <f t="shared" si="90"/>
        <v>0</v>
      </c>
      <c r="AE531" s="56"/>
      <c r="AF531" s="56">
        <f t="shared" si="96"/>
        <v>0</v>
      </c>
      <c r="AG531" s="57">
        <f t="shared" si="97"/>
        <v>0</v>
      </c>
      <c r="AH531" s="56" t="str">
        <f t="shared" si="91"/>
        <v>No</v>
      </c>
      <c r="AI531" s="56"/>
      <c r="AJ531" s="56"/>
      <c r="AK531" s="56"/>
      <c r="AL531" s="56"/>
      <c r="AM531" s="56"/>
      <c r="AN531" s="56"/>
      <c r="AO531" s="56"/>
      <c r="AP531" s="56"/>
      <c r="AQ531" s="56"/>
      <c r="AR531" s="56"/>
      <c r="AS531" s="69"/>
      <c r="AT531" s="69"/>
    </row>
    <row r="532" spans="1:46" ht="18" hidden="1" customHeight="1">
      <c r="A532" s="48" t="s">
        <v>10</v>
      </c>
      <c r="B532" s="48" t="s">
        <v>17</v>
      </c>
      <c r="C532" s="48" t="s">
        <v>251</v>
      </c>
      <c r="D532" s="48"/>
      <c r="E532" s="48"/>
      <c r="F532" s="48" t="s">
        <v>136</v>
      </c>
      <c r="G532" s="49" t="s">
        <v>845</v>
      </c>
      <c r="H532" s="49"/>
      <c r="I532" s="49"/>
      <c r="J532" s="48" t="str">
        <f t="shared" si="92"/>
        <v>Single Year</v>
      </c>
      <c r="K532" s="49"/>
      <c r="L532" s="48"/>
      <c r="M532" s="186" t="s">
        <v>854</v>
      </c>
      <c r="N532" s="274"/>
      <c r="O532" s="274"/>
      <c r="P532" s="274"/>
      <c r="Q532" s="274"/>
      <c r="R532" s="64"/>
      <c r="S532" s="50" t="str">
        <f t="shared" si="93"/>
        <v>Under $750,000</v>
      </c>
      <c r="T532" s="75"/>
      <c r="U532" s="72"/>
      <c r="V532" s="72"/>
      <c r="W532" s="204"/>
      <c r="X532" s="275"/>
      <c r="Y532" s="275"/>
      <c r="Z532" s="276">
        <f t="shared" si="98"/>
        <v>0</v>
      </c>
      <c r="AA532" s="54">
        <f t="shared" si="94"/>
        <v>0</v>
      </c>
      <c r="AB532" s="55">
        <f t="shared" ref="AB532:AB538" si="99">SUM(V532:Y532)</f>
        <v>0</v>
      </c>
      <c r="AC532" s="56" t="str">
        <f t="shared" si="95"/>
        <v>No</v>
      </c>
      <c r="AD532" s="56">
        <f t="shared" si="90"/>
        <v>0</v>
      </c>
      <c r="AE532" s="56"/>
      <c r="AF532" s="56">
        <f t="shared" si="96"/>
        <v>0</v>
      </c>
      <c r="AG532" s="57">
        <f t="shared" si="97"/>
        <v>0</v>
      </c>
      <c r="AH532" s="56" t="str">
        <f t="shared" si="91"/>
        <v>No</v>
      </c>
      <c r="AI532" s="56"/>
      <c r="AJ532" s="56"/>
      <c r="AK532" s="56"/>
      <c r="AL532" s="56"/>
      <c r="AM532" s="56"/>
      <c r="AN532" s="56"/>
      <c r="AO532" s="56"/>
      <c r="AP532" s="56"/>
      <c r="AQ532" s="56"/>
      <c r="AR532" s="56"/>
      <c r="AS532" s="69"/>
      <c r="AT532" s="69"/>
    </row>
    <row r="533" spans="1:46" ht="18" hidden="1" customHeight="1">
      <c r="A533" s="48" t="s">
        <v>10</v>
      </c>
      <c r="B533" s="48" t="s">
        <v>17</v>
      </c>
      <c r="C533" s="48" t="s">
        <v>251</v>
      </c>
      <c r="D533" s="48"/>
      <c r="E533" s="48"/>
      <c r="F533" s="48" t="s">
        <v>136</v>
      </c>
      <c r="G533" s="49" t="s">
        <v>845</v>
      </c>
      <c r="H533" s="49"/>
      <c r="I533" s="49"/>
      <c r="J533" s="48" t="str">
        <f t="shared" si="92"/>
        <v>Single Year</v>
      </c>
      <c r="K533" s="49"/>
      <c r="L533" s="48"/>
      <c r="M533" s="280" t="s">
        <v>855</v>
      </c>
      <c r="N533" s="274"/>
      <c r="O533" s="274"/>
      <c r="P533" s="274"/>
      <c r="Q533" s="274"/>
      <c r="R533" s="64"/>
      <c r="S533" s="50" t="str">
        <f t="shared" si="93"/>
        <v>Under $750,000</v>
      </c>
      <c r="T533" s="72"/>
      <c r="U533" s="72"/>
      <c r="V533" s="72"/>
      <c r="W533" s="204"/>
      <c r="X533" s="275"/>
      <c r="Y533" s="275"/>
      <c r="Z533" s="276">
        <f t="shared" si="98"/>
        <v>0</v>
      </c>
      <c r="AA533" s="54">
        <f t="shared" si="94"/>
        <v>0</v>
      </c>
      <c r="AB533" s="55">
        <f t="shared" si="99"/>
        <v>0</v>
      </c>
      <c r="AC533" s="56" t="str">
        <f t="shared" si="95"/>
        <v>No</v>
      </c>
      <c r="AD533" s="56">
        <f t="shared" si="90"/>
        <v>0</v>
      </c>
      <c r="AE533" s="56"/>
      <c r="AF533" s="56">
        <f t="shared" si="96"/>
        <v>0</v>
      </c>
      <c r="AG533" s="57">
        <f t="shared" si="97"/>
        <v>0</v>
      </c>
      <c r="AH533" s="56" t="str">
        <f t="shared" si="91"/>
        <v>No</v>
      </c>
      <c r="AI533" s="56"/>
      <c r="AJ533" s="56"/>
      <c r="AK533" s="56"/>
      <c r="AL533" s="56"/>
      <c r="AM533" s="56"/>
      <c r="AN533" s="56"/>
      <c r="AO533" s="56"/>
      <c r="AP533" s="56"/>
      <c r="AQ533" s="56"/>
      <c r="AR533" s="56"/>
      <c r="AS533" s="69"/>
      <c r="AT533" s="69"/>
    </row>
    <row r="534" spans="1:46" ht="18" hidden="1" customHeight="1">
      <c r="A534" s="281" t="s">
        <v>10</v>
      </c>
      <c r="B534" s="281" t="s">
        <v>26</v>
      </c>
      <c r="C534" s="281" t="s">
        <v>251</v>
      </c>
      <c r="D534" s="281"/>
      <c r="E534" s="281"/>
      <c r="F534" s="281" t="s">
        <v>136</v>
      </c>
      <c r="G534" s="200" t="s">
        <v>845</v>
      </c>
      <c r="H534" s="200"/>
      <c r="I534" s="200"/>
      <c r="J534" s="48" t="str">
        <f t="shared" si="92"/>
        <v>Single Year</v>
      </c>
      <c r="K534" s="189" t="s">
        <v>237</v>
      </c>
      <c r="L534" s="200"/>
      <c r="M534" s="282" t="s">
        <v>856</v>
      </c>
      <c r="N534" s="195"/>
      <c r="O534" s="195"/>
      <c r="P534" s="195"/>
      <c r="Q534" s="195"/>
      <c r="R534" s="64"/>
      <c r="S534" s="50" t="str">
        <f t="shared" si="93"/>
        <v>Under $750,000</v>
      </c>
      <c r="T534" s="283"/>
      <c r="U534" s="283"/>
      <c r="V534" s="283"/>
      <c r="W534" s="204"/>
      <c r="X534" s="195"/>
      <c r="Y534" s="195"/>
      <c r="Z534" s="276">
        <f t="shared" si="98"/>
        <v>0</v>
      </c>
      <c r="AA534" s="54">
        <f t="shared" si="94"/>
        <v>0</v>
      </c>
      <c r="AB534" s="55">
        <f t="shared" si="99"/>
        <v>0</v>
      </c>
      <c r="AC534" s="56" t="str">
        <f t="shared" si="95"/>
        <v>No</v>
      </c>
      <c r="AD534" s="56">
        <f t="shared" si="90"/>
        <v>0</v>
      </c>
      <c r="AE534" s="56"/>
      <c r="AF534" s="56">
        <f t="shared" si="96"/>
        <v>0</v>
      </c>
      <c r="AG534" s="57">
        <f t="shared" si="97"/>
        <v>0</v>
      </c>
      <c r="AH534" s="56" t="str">
        <f t="shared" si="91"/>
        <v>No</v>
      </c>
      <c r="AI534" s="56"/>
      <c r="AJ534" s="56"/>
      <c r="AK534" s="56"/>
      <c r="AL534" s="56"/>
      <c r="AM534" s="56"/>
      <c r="AN534" s="56"/>
      <c r="AO534" s="56"/>
      <c r="AP534" s="56"/>
      <c r="AQ534" s="56"/>
      <c r="AR534" s="56"/>
      <c r="AS534" s="69"/>
      <c r="AT534" s="69"/>
    </row>
    <row r="535" spans="1:46" ht="18" hidden="1" customHeight="1">
      <c r="A535" s="69" t="s">
        <v>10</v>
      </c>
      <c r="B535" s="69" t="s">
        <v>26</v>
      </c>
      <c r="C535" s="69" t="s">
        <v>251</v>
      </c>
      <c r="D535" s="69"/>
      <c r="E535" s="69"/>
      <c r="F535" s="69" t="s">
        <v>136</v>
      </c>
      <c r="G535" s="63" t="s">
        <v>845</v>
      </c>
      <c r="H535" s="63"/>
      <c r="I535" s="63"/>
      <c r="J535" s="48" t="str">
        <f t="shared" si="92"/>
        <v>Single Year</v>
      </c>
      <c r="K535" s="49" t="s">
        <v>237</v>
      </c>
      <c r="L535" s="63"/>
      <c r="M535" s="69" t="s">
        <v>857</v>
      </c>
      <c r="N535" s="64"/>
      <c r="O535" s="64"/>
      <c r="P535" s="64"/>
      <c r="Q535" s="64"/>
      <c r="R535" s="64"/>
      <c r="S535" s="50" t="str">
        <f t="shared" si="93"/>
        <v>Under $750,000</v>
      </c>
      <c r="T535" s="225"/>
      <c r="U535" s="225"/>
      <c r="V535" s="225"/>
      <c r="W535" s="204"/>
      <c r="X535" s="64"/>
      <c r="Y535" s="64"/>
      <c r="Z535" s="276">
        <f t="shared" si="98"/>
        <v>0</v>
      </c>
      <c r="AA535" s="54">
        <f t="shared" si="94"/>
        <v>0</v>
      </c>
      <c r="AB535" s="55">
        <f t="shared" si="99"/>
        <v>0</v>
      </c>
      <c r="AC535" s="56" t="str">
        <f t="shared" si="95"/>
        <v>No</v>
      </c>
      <c r="AD535" s="56">
        <f t="shared" si="90"/>
        <v>0</v>
      </c>
      <c r="AE535" s="56"/>
      <c r="AF535" s="56">
        <f t="shared" si="96"/>
        <v>0</v>
      </c>
      <c r="AG535" s="57">
        <f t="shared" si="97"/>
        <v>0</v>
      </c>
      <c r="AH535" s="56" t="str">
        <f t="shared" si="91"/>
        <v>No</v>
      </c>
      <c r="AI535" s="56"/>
      <c r="AJ535" s="56"/>
      <c r="AK535" s="56"/>
      <c r="AL535" s="56"/>
      <c r="AM535" s="56"/>
      <c r="AN535" s="56"/>
      <c r="AO535" s="56"/>
      <c r="AP535" s="56"/>
      <c r="AQ535" s="56"/>
      <c r="AR535" s="56"/>
      <c r="AS535" s="69"/>
      <c r="AT535" s="69"/>
    </row>
    <row r="536" spans="1:46" ht="18" hidden="1" customHeight="1">
      <c r="A536" s="77" t="s">
        <v>10</v>
      </c>
      <c r="B536" s="77" t="s">
        <v>26</v>
      </c>
      <c r="C536" s="77" t="s">
        <v>251</v>
      </c>
      <c r="D536" s="77"/>
      <c r="E536" s="77"/>
      <c r="F536" s="77" t="s">
        <v>136</v>
      </c>
      <c r="G536" s="79" t="s">
        <v>845</v>
      </c>
      <c r="H536" s="79"/>
      <c r="I536" s="79"/>
      <c r="J536" s="48" t="str">
        <f t="shared" si="92"/>
        <v>Single Year</v>
      </c>
      <c r="K536" s="78"/>
      <c r="L536" s="77"/>
      <c r="M536" s="77" t="s">
        <v>858</v>
      </c>
      <c r="N536" s="91"/>
      <c r="O536" s="91"/>
      <c r="P536" s="91"/>
      <c r="Q536" s="91"/>
      <c r="R536" s="64"/>
      <c r="S536" s="50" t="str">
        <f t="shared" si="93"/>
        <v>Under $750,000</v>
      </c>
      <c r="T536" s="284"/>
      <c r="U536" s="284"/>
      <c r="V536" s="284"/>
      <c r="W536" s="204"/>
      <c r="X536" s="91"/>
      <c r="Y536" s="91"/>
      <c r="Z536" s="82">
        <f t="shared" si="98"/>
        <v>0</v>
      </c>
      <c r="AA536" s="54">
        <f t="shared" si="94"/>
        <v>0</v>
      </c>
      <c r="AB536" s="83">
        <f t="shared" si="99"/>
        <v>0</v>
      </c>
      <c r="AC536" s="56" t="str">
        <f t="shared" si="95"/>
        <v>No</v>
      </c>
      <c r="AD536" s="56">
        <f t="shared" si="90"/>
        <v>0</v>
      </c>
      <c r="AE536" s="56"/>
      <c r="AF536" s="56">
        <f t="shared" si="96"/>
        <v>0</v>
      </c>
      <c r="AG536" s="57">
        <f t="shared" si="97"/>
        <v>0</v>
      </c>
      <c r="AH536" s="56" t="str">
        <f t="shared" si="91"/>
        <v>No</v>
      </c>
      <c r="AI536" s="56"/>
      <c r="AJ536" s="56"/>
      <c r="AK536" s="56"/>
      <c r="AL536" s="56"/>
      <c r="AM536" s="56"/>
      <c r="AN536" s="56"/>
      <c r="AO536" s="56"/>
      <c r="AP536" s="56"/>
      <c r="AQ536" s="56"/>
      <c r="AR536" s="56"/>
      <c r="AS536" s="69"/>
      <c r="AT536" s="69"/>
    </row>
    <row r="537" spans="1:46" ht="18" hidden="1" customHeight="1">
      <c r="A537" s="69" t="s">
        <v>10</v>
      </c>
      <c r="B537" s="69" t="s">
        <v>26</v>
      </c>
      <c r="C537" s="69" t="s">
        <v>251</v>
      </c>
      <c r="D537" s="69"/>
      <c r="E537" s="69"/>
      <c r="F537" s="69" t="s">
        <v>136</v>
      </c>
      <c r="G537" s="63" t="s">
        <v>845</v>
      </c>
      <c r="H537" s="63"/>
      <c r="I537" s="63"/>
      <c r="J537" s="48" t="str">
        <f t="shared" si="92"/>
        <v>Single Year</v>
      </c>
      <c r="K537" s="49"/>
      <c r="L537" s="69"/>
      <c r="M537" s="69" t="s">
        <v>859</v>
      </c>
      <c r="N537" s="64"/>
      <c r="O537" s="64"/>
      <c r="P537" s="64"/>
      <c r="Q537" s="64"/>
      <c r="R537" s="64"/>
      <c r="S537" s="50" t="str">
        <f t="shared" si="93"/>
        <v>Under $750,000</v>
      </c>
      <c r="T537" s="225"/>
      <c r="U537" s="225"/>
      <c r="V537" s="225"/>
      <c r="W537" s="204"/>
      <c r="X537" s="64"/>
      <c r="Y537" s="64"/>
      <c r="Z537" s="276">
        <f t="shared" si="98"/>
        <v>0</v>
      </c>
      <c r="AA537" s="54">
        <f t="shared" si="94"/>
        <v>0</v>
      </c>
      <c r="AB537" s="55">
        <f t="shared" si="99"/>
        <v>0</v>
      </c>
      <c r="AC537" s="56" t="str">
        <f t="shared" si="95"/>
        <v>No</v>
      </c>
      <c r="AD537" s="56">
        <f t="shared" si="90"/>
        <v>0</v>
      </c>
      <c r="AE537" s="56"/>
      <c r="AF537" s="56">
        <f>IF(T537&lt;&gt;"",T537,IF(U537&lt;&gt;"",U537,IF(V537&lt;&gt;"",V537,IF(W537&lt;&gt;"",W537,IF(X537&lt;&gt;"",X537,IF(Y537&lt;&gt;"",Y537,0))))))</f>
        <v>0</v>
      </c>
      <c r="AG537" s="57">
        <f t="shared" si="97"/>
        <v>0</v>
      </c>
      <c r="AH537" s="56" t="str">
        <f t="shared" si="91"/>
        <v>No</v>
      </c>
    </row>
    <row r="538" spans="1:46" ht="18" hidden="1" customHeight="1">
      <c r="A538" s="48" t="s">
        <v>10</v>
      </c>
      <c r="B538" s="48" t="s">
        <v>26</v>
      </c>
      <c r="C538" s="48" t="s">
        <v>251</v>
      </c>
      <c r="D538" s="48"/>
      <c r="E538" s="48"/>
      <c r="F538" s="48" t="s">
        <v>151</v>
      </c>
      <c r="G538" s="49" t="s">
        <v>845</v>
      </c>
      <c r="H538" s="49"/>
      <c r="I538" s="49"/>
      <c r="J538" s="48" t="str">
        <f t="shared" si="92"/>
        <v>Single Year</v>
      </c>
      <c r="K538" s="49"/>
      <c r="L538" s="48"/>
      <c r="M538" s="273" t="s">
        <v>860</v>
      </c>
      <c r="N538" s="64"/>
      <c r="O538" s="64"/>
      <c r="P538" s="64"/>
      <c r="Q538" s="64"/>
      <c r="R538" s="64"/>
      <c r="S538" s="50" t="str">
        <f t="shared" si="93"/>
        <v>Under $750,000</v>
      </c>
      <c r="T538" s="287"/>
      <c r="U538" s="287"/>
      <c r="V538" s="287"/>
      <c r="W538" s="204"/>
      <c r="X538" s="275"/>
      <c r="Y538" s="275"/>
      <c r="Z538" s="276">
        <f t="shared" si="98"/>
        <v>0</v>
      </c>
      <c r="AA538" s="54">
        <f t="shared" si="94"/>
        <v>0</v>
      </c>
      <c r="AB538" s="55">
        <f t="shared" si="99"/>
        <v>0</v>
      </c>
      <c r="AC538" s="56" t="str">
        <f t="shared" si="95"/>
        <v>No</v>
      </c>
      <c r="AD538" s="56">
        <f t="shared" si="90"/>
        <v>0</v>
      </c>
      <c r="AE538" s="56"/>
      <c r="AF538" s="56">
        <f>IF(T538&lt;&gt;"",T538,IF(U538&lt;&gt;"",U538,IF(V538&lt;&gt;"",V538,IF(W538&lt;&gt;"",W538,IF(X538&lt;&gt;"",X538,IF(Y538&lt;&gt;"",Y538,0))))))</f>
        <v>0</v>
      </c>
      <c r="AG538" s="57">
        <f t="shared" si="97"/>
        <v>0</v>
      </c>
      <c r="AH538" s="56" t="str">
        <f t="shared" si="91"/>
        <v>No</v>
      </c>
    </row>
    <row r="539" spans="1:46" ht="18" customHeight="1">
      <c r="A539" s="48" t="s">
        <v>66</v>
      </c>
      <c r="B539" s="48" t="s">
        <v>79</v>
      </c>
      <c r="C539" s="173" t="s">
        <v>258</v>
      </c>
      <c r="D539" s="173" t="s">
        <v>261</v>
      </c>
      <c r="E539" s="69"/>
      <c r="F539" s="48" t="s">
        <v>136</v>
      </c>
      <c r="G539" s="63" t="s">
        <v>845</v>
      </c>
      <c r="H539" s="63">
        <v>2027</v>
      </c>
      <c r="I539" s="63"/>
      <c r="J539" s="48" t="str">
        <f t="shared" si="92"/>
        <v>Single Year</v>
      </c>
      <c r="K539" s="49" t="s">
        <v>237</v>
      </c>
      <c r="L539" s="63"/>
      <c r="M539" s="183" t="s">
        <v>861</v>
      </c>
      <c r="N539" s="64"/>
      <c r="O539" s="64"/>
      <c r="P539" s="64"/>
      <c r="Q539" s="64"/>
      <c r="R539" s="64"/>
      <c r="S539" s="50" t="str">
        <f t="shared" si="93"/>
        <v>Under $750,000</v>
      </c>
      <c r="T539" s="225"/>
      <c r="U539" s="225"/>
      <c r="V539" s="225"/>
      <c r="W539" s="204"/>
      <c r="X539" s="275"/>
      <c r="Y539" s="275"/>
      <c r="Z539" s="276">
        <f t="shared" si="98"/>
        <v>0</v>
      </c>
      <c r="AA539" s="332">
        <f t="shared" si="94"/>
        <v>0</v>
      </c>
      <c r="AB539" s="55">
        <f>SUM(Y539)</f>
        <v>0</v>
      </c>
      <c r="AC539" s="56" t="str">
        <f t="shared" si="95"/>
        <v>No</v>
      </c>
      <c r="AD539" s="56">
        <f t="shared" si="90"/>
        <v>0</v>
      </c>
      <c r="AE539" s="56"/>
      <c r="AF539" s="56">
        <f>IF(T539&lt;&gt;"",T539,IF(U539&lt;&gt;"",U539,IF(V539&lt;&gt;"",V539,IF(W539&lt;&gt;"",W539,IF(X539&lt;&gt;"",X539,IF(Y539&lt;&gt;"",Y539,0))))))</f>
        <v>0</v>
      </c>
      <c r="AG539" s="57">
        <f t="shared" si="97"/>
        <v>0</v>
      </c>
      <c r="AH539" s="56" t="str">
        <f t="shared" si="91"/>
        <v>No</v>
      </c>
    </row>
    <row r="540" spans="1:46" ht="18" hidden="1" customHeight="1">
      <c r="A540" s="173" t="s">
        <v>66</v>
      </c>
      <c r="B540" s="173" t="s">
        <v>79</v>
      </c>
      <c r="C540" s="173" t="s">
        <v>251</v>
      </c>
      <c r="D540" s="173"/>
      <c r="E540" s="173"/>
      <c r="F540" s="173" t="s">
        <v>151</v>
      </c>
      <c r="G540" s="189" t="s">
        <v>845</v>
      </c>
      <c r="H540" s="189"/>
      <c r="I540" s="189"/>
      <c r="J540" s="48" t="str">
        <f t="shared" si="92"/>
        <v>Single Year</v>
      </c>
      <c r="K540" s="189" t="s">
        <v>237</v>
      </c>
      <c r="L540" s="200"/>
      <c r="M540" s="259" t="s">
        <v>862</v>
      </c>
      <c r="N540" s="195"/>
      <c r="O540" s="195"/>
      <c r="P540" s="195"/>
      <c r="Q540" s="195"/>
      <c r="R540" s="64"/>
      <c r="S540" s="50" t="str">
        <f t="shared" si="93"/>
        <v>Under $750,000</v>
      </c>
      <c r="T540" s="234"/>
      <c r="U540" s="215"/>
      <c r="V540" s="215"/>
      <c r="W540" s="204"/>
      <c r="X540" s="288"/>
      <c r="Y540" s="288"/>
      <c r="Z540" s="276">
        <f t="shared" si="98"/>
        <v>0</v>
      </c>
      <c r="AA540" s="54">
        <f t="shared" si="94"/>
        <v>0</v>
      </c>
      <c r="AB540" s="55">
        <f>SUM(V540:Y540)</f>
        <v>0</v>
      </c>
      <c r="AC540" s="56" t="str">
        <f t="shared" si="95"/>
        <v>No</v>
      </c>
      <c r="AD540" s="56">
        <f t="shared" si="90"/>
        <v>0</v>
      </c>
      <c r="AE540" s="56"/>
      <c r="AF540" s="56">
        <f>IF(T540&lt;&gt;"",T540,IF(U540&lt;&gt;"",U540,IF(V540&lt;&gt;"",V540,IF(W540&lt;&gt;"",W540,IF(X540&lt;&gt;"",X540,IF(Y540&lt;&gt;"",Y540,0))))))</f>
        <v>0</v>
      </c>
      <c r="AG540" s="57">
        <f t="shared" si="97"/>
        <v>0</v>
      </c>
      <c r="AH540" s="56" t="str">
        <f t="shared" si="91"/>
        <v>No</v>
      </c>
    </row>
    <row r="541" spans="1:46" ht="18" customHeight="1">
      <c r="A541" s="173" t="s">
        <v>66</v>
      </c>
      <c r="B541" s="173" t="s">
        <v>67</v>
      </c>
      <c r="C541" s="173" t="s">
        <v>251</v>
      </c>
      <c r="D541" s="173"/>
      <c r="E541" s="173"/>
      <c r="F541" s="173" t="s">
        <v>136</v>
      </c>
      <c r="G541" s="189" t="s">
        <v>845</v>
      </c>
      <c r="H541" s="189">
        <v>2025</v>
      </c>
      <c r="I541" s="189"/>
      <c r="J541" s="48" t="str">
        <f t="shared" si="92"/>
        <v>Single Year</v>
      </c>
      <c r="K541" s="189" t="s">
        <v>237</v>
      </c>
      <c r="L541" s="200"/>
      <c r="M541" s="183" t="s">
        <v>863</v>
      </c>
      <c r="N541" s="195"/>
      <c r="O541" s="195"/>
      <c r="P541" s="195"/>
      <c r="Q541" s="195"/>
      <c r="R541" s="64"/>
      <c r="S541" s="50" t="str">
        <f t="shared" si="93"/>
        <v>Under $750,000</v>
      </c>
      <c r="T541" s="232"/>
      <c r="U541" s="392"/>
      <c r="V541" s="215"/>
      <c r="W541" s="204"/>
      <c r="X541" s="215"/>
      <c r="Y541" s="215"/>
      <c r="Z541" s="276">
        <f t="shared" si="98"/>
        <v>0</v>
      </c>
      <c r="AA541" s="332">
        <f t="shared" si="94"/>
        <v>0</v>
      </c>
      <c r="AB541" s="55">
        <f>SUM(W541:Y541)</f>
        <v>0</v>
      </c>
      <c r="AC541" s="56" t="str">
        <f t="shared" si="95"/>
        <v>No</v>
      </c>
      <c r="AD541" s="56">
        <f t="shared" si="90"/>
        <v>0</v>
      </c>
      <c r="AE541" s="56"/>
      <c r="AF541" s="56">
        <f>IF(T541&lt;&gt;"",T541,IF(U541&lt;&gt;"",U541,IF(V541&lt;&gt;"",V541,IF(W541&lt;&gt;"",W541,IF(X541&lt;&gt;"",X541,IF(Y541&lt;&gt;"",Y541,0))))))</f>
        <v>0</v>
      </c>
      <c r="AG541" s="57">
        <f t="shared" si="97"/>
        <v>0</v>
      </c>
      <c r="AH541" s="56" t="str">
        <f t="shared" si="91"/>
        <v>No</v>
      </c>
    </row>
    <row r="542" spans="1:46" ht="18" customHeight="1">
      <c r="A542" s="48" t="s">
        <v>66</v>
      </c>
      <c r="B542" s="48" t="s">
        <v>67</v>
      </c>
      <c r="C542" s="173" t="s">
        <v>251</v>
      </c>
      <c r="D542" s="48"/>
      <c r="E542" s="48"/>
      <c r="F542" s="48" t="s">
        <v>136</v>
      </c>
      <c r="G542" s="189" t="s">
        <v>845</v>
      </c>
      <c r="H542" s="49">
        <v>2026</v>
      </c>
      <c r="I542" s="49"/>
      <c r="J542" s="48" t="str">
        <f t="shared" si="92"/>
        <v>Single Year</v>
      </c>
      <c r="K542" s="49" t="s">
        <v>237</v>
      </c>
      <c r="L542" s="63"/>
      <c r="M542" s="183" t="s">
        <v>864</v>
      </c>
      <c r="N542" s="64"/>
      <c r="O542" s="64"/>
      <c r="P542" s="64"/>
      <c r="Q542" s="64"/>
      <c r="R542" s="64"/>
      <c r="S542" s="50"/>
      <c r="T542" s="338"/>
      <c r="U542" s="338"/>
      <c r="V542" s="338"/>
      <c r="W542" s="204"/>
      <c r="X542" s="275"/>
      <c r="Y542" s="275"/>
      <c r="Z542" s="276">
        <f t="shared" si="98"/>
        <v>0</v>
      </c>
      <c r="AA542" s="332">
        <f t="shared" si="94"/>
        <v>0</v>
      </c>
      <c r="AB542" s="55">
        <f>SUM(X542:Y542)</f>
        <v>0</v>
      </c>
      <c r="AG542" s="57">
        <f t="shared" si="97"/>
        <v>0</v>
      </c>
    </row>
    <row r="543" spans="1:46" ht="18" customHeight="1">
      <c r="A543" s="48" t="s">
        <v>66</v>
      </c>
      <c r="B543" s="48" t="s">
        <v>67</v>
      </c>
      <c r="C543" s="173" t="s">
        <v>251</v>
      </c>
      <c r="D543" s="69"/>
      <c r="E543" s="69"/>
      <c r="F543" s="69" t="s">
        <v>136</v>
      </c>
      <c r="G543" s="189" t="s">
        <v>845</v>
      </c>
      <c r="H543" s="63">
        <v>2026</v>
      </c>
      <c r="I543" s="63"/>
      <c r="J543" s="48" t="str">
        <f t="shared" si="92"/>
        <v>Single Year</v>
      </c>
      <c r="K543" s="49" t="s">
        <v>237</v>
      </c>
      <c r="L543" s="63"/>
      <c r="M543" s="183" t="s">
        <v>865</v>
      </c>
      <c r="N543" s="64"/>
      <c r="O543" s="64"/>
      <c r="P543" s="64"/>
      <c r="Q543" s="64"/>
      <c r="R543" s="64"/>
      <c r="S543" s="50"/>
      <c r="T543" s="338"/>
      <c r="U543" s="338"/>
      <c r="V543" s="338"/>
      <c r="W543" s="204"/>
      <c r="X543" s="275"/>
      <c r="Y543" s="275"/>
      <c r="Z543" s="276">
        <f t="shared" si="98"/>
        <v>0</v>
      </c>
      <c r="AA543" s="332">
        <f t="shared" si="94"/>
        <v>0</v>
      </c>
      <c r="AB543" s="55">
        <f>SUM(X543:Y543)</f>
        <v>0</v>
      </c>
      <c r="AG543" s="57">
        <f t="shared" si="97"/>
        <v>0</v>
      </c>
    </row>
    <row r="544" spans="1:46" ht="18" customHeight="1">
      <c r="A544" s="48" t="s">
        <v>66</v>
      </c>
      <c r="B544" s="48" t="s">
        <v>67</v>
      </c>
      <c r="C544" s="173" t="s">
        <v>251</v>
      </c>
      <c r="D544" s="69"/>
      <c r="E544" s="69"/>
      <c r="F544" s="69" t="s">
        <v>136</v>
      </c>
      <c r="G544" s="189" t="s">
        <v>845</v>
      </c>
      <c r="H544" s="63">
        <v>2026</v>
      </c>
      <c r="I544" s="63"/>
      <c r="J544" s="48" t="str">
        <f t="shared" si="92"/>
        <v>Single Year</v>
      </c>
      <c r="K544" s="49" t="s">
        <v>237</v>
      </c>
      <c r="L544" s="63"/>
      <c r="M544" s="183" t="s">
        <v>866</v>
      </c>
      <c r="N544" s="64"/>
      <c r="O544" s="64"/>
      <c r="P544" s="64"/>
      <c r="Q544" s="64"/>
      <c r="R544" s="64"/>
      <c r="S544" s="50"/>
      <c r="T544" s="338"/>
      <c r="U544" s="338"/>
      <c r="V544" s="338"/>
      <c r="W544" s="204"/>
      <c r="X544" s="275"/>
      <c r="Y544" s="275"/>
      <c r="Z544" s="276">
        <f t="shared" si="98"/>
        <v>0</v>
      </c>
      <c r="AA544" s="332">
        <f t="shared" si="94"/>
        <v>0</v>
      </c>
      <c r="AB544" s="55">
        <f>SUM(X544:Y544)</f>
        <v>0</v>
      </c>
      <c r="AG544" s="57">
        <f t="shared" si="97"/>
        <v>0</v>
      </c>
    </row>
    <row r="545" spans="1:36" ht="18" customHeight="1">
      <c r="A545" s="48" t="s">
        <v>66</v>
      </c>
      <c r="B545" s="48" t="s">
        <v>67</v>
      </c>
      <c r="C545" s="173" t="s">
        <v>251</v>
      </c>
      <c r="D545" s="69"/>
      <c r="E545" s="69"/>
      <c r="F545" s="69" t="s">
        <v>136</v>
      </c>
      <c r="G545" s="189" t="s">
        <v>845</v>
      </c>
      <c r="H545" s="63">
        <v>2027</v>
      </c>
      <c r="I545" s="63"/>
      <c r="J545" s="48" t="str">
        <f t="shared" si="92"/>
        <v>Single Year</v>
      </c>
      <c r="K545" s="49" t="s">
        <v>237</v>
      </c>
      <c r="L545" s="63"/>
      <c r="M545" s="183" t="s">
        <v>867</v>
      </c>
      <c r="N545" s="64"/>
      <c r="O545" s="64"/>
      <c r="P545" s="64"/>
      <c r="Q545" s="64"/>
      <c r="R545" s="64"/>
      <c r="S545" s="50"/>
      <c r="T545" s="338"/>
      <c r="U545" s="338"/>
      <c r="V545" s="338"/>
      <c r="W545" s="204"/>
      <c r="X545" s="275"/>
      <c r="Y545" s="275"/>
      <c r="Z545" s="276">
        <f t="shared" si="98"/>
        <v>0</v>
      </c>
      <c r="AA545" s="332">
        <f t="shared" si="94"/>
        <v>0</v>
      </c>
      <c r="AB545" s="55">
        <f>SUM(Y545)</f>
        <v>0</v>
      </c>
      <c r="AG545" s="57">
        <f t="shared" si="97"/>
        <v>0</v>
      </c>
    </row>
    <row r="546" spans="1:36" ht="18" customHeight="1">
      <c r="A546" s="48" t="s">
        <v>66</v>
      </c>
      <c r="B546" s="48" t="s">
        <v>67</v>
      </c>
      <c r="C546" s="173" t="s">
        <v>251</v>
      </c>
      <c r="D546" s="69"/>
      <c r="E546" s="69"/>
      <c r="F546" s="69" t="s">
        <v>136</v>
      </c>
      <c r="G546" s="189" t="s">
        <v>845</v>
      </c>
      <c r="H546" s="63">
        <v>2027</v>
      </c>
      <c r="I546" s="63"/>
      <c r="J546" s="48" t="str">
        <f t="shared" si="92"/>
        <v>Single Year</v>
      </c>
      <c r="K546" s="49" t="s">
        <v>237</v>
      </c>
      <c r="L546" s="63"/>
      <c r="M546" s="183" t="s">
        <v>868</v>
      </c>
      <c r="N546" s="64"/>
      <c r="O546" s="64"/>
      <c r="P546" s="64"/>
      <c r="Q546" s="64"/>
      <c r="R546" s="64"/>
      <c r="T546" s="338"/>
      <c r="U546" s="338"/>
      <c r="V546" s="338"/>
      <c r="W546" s="204"/>
      <c r="X546" s="275"/>
      <c r="Y546" s="275"/>
      <c r="Z546" s="276">
        <f t="shared" si="98"/>
        <v>0</v>
      </c>
      <c r="AA546" s="332">
        <f t="shared" si="94"/>
        <v>0</v>
      </c>
      <c r="AB546" s="55">
        <f>SUM(Y546)</f>
        <v>0</v>
      </c>
      <c r="AG546" s="57">
        <f t="shared" si="97"/>
        <v>0</v>
      </c>
    </row>
    <row r="547" spans="1:36" ht="18" customHeight="1">
      <c r="A547" s="48" t="s">
        <v>66</v>
      </c>
      <c r="B547" s="48" t="s">
        <v>67</v>
      </c>
      <c r="C547" s="173" t="s">
        <v>251</v>
      </c>
      <c r="D547" s="69"/>
      <c r="E547" s="69"/>
      <c r="F547" s="69" t="s">
        <v>136</v>
      </c>
      <c r="G547" s="189" t="s">
        <v>845</v>
      </c>
      <c r="H547" s="63">
        <v>2027</v>
      </c>
      <c r="I547" s="63"/>
      <c r="J547" s="48" t="str">
        <f t="shared" si="92"/>
        <v>Single Year</v>
      </c>
      <c r="K547" s="49" t="s">
        <v>237</v>
      </c>
      <c r="L547" s="63"/>
      <c r="M547" s="183" t="s">
        <v>869</v>
      </c>
      <c r="N547" s="64"/>
      <c r="O547" s="64"/>
      <c r="P547" s="64"/>
      <c r="Q547" s="64"/>
      <c r="R547" s="64"/>
      <c r="T547" s="338"/>
      <c r="U547" s="338"/>
      <c r="V547" s="338"/>
      <c r="W547" s="204"/>
      <c r="X547" s="275"/>
      <c r="Y547" s="275"/>
      <c r="Z547" s="276">
        <f t="shared" si="98"/>
        <v>0</v>
      </c>
      <c r="AA547" s="332">
        <f t="shared" si="94"/>
        <v>0</v>
      </c>
      <c r="AB547" s="55">
        <f>SUM(Y547)</f>
        <v>0</v>
      </c>
      <c r="AG547" s="57">
        <f t="shared" si="97"/>
        <v>0</v>
      </c>
    </row>
    <row r="548" spans="1:36" ht="18" customHeight="1">
      <c r="A548" s="48" t="s">
        <v>66</v>
      </c>
      <c r="B548" s="48" t="s">
        <v>67</v>
      </c>
      <c r="C548" s="173" t="s">
        <v>251</v>
      </c>
      <c r="D548" s="69"/>
      <c r="E548" s="69"/>
      <c r="F548" s="69" t="s">
        <v>136</v>
      </c>
      <c r="G548" s="189" t="s">
        <v>845</v>
      </c>
      <c r="H548" s="63">
        <v>2027</v>
      </c>
      <c r="I548" s="63"/>
      <c r="J548" s="48" t="str">
        <f t="shared" si="92"/>
        <v>Single Year</v>
      </c>
      <c r="K548" s="49" t="s">
        <v>237</v>
      </c>
      <c r="L548" s="63"/>
      <c r="M548" s="183" t="s">
        <v>870</v>
      </c>
      <c r="N548" s="64"/>
      <c r="O548" s="64"/>
      <c r="P548" s="64"/>
      <c r="Q548" s="64"/>
      <c r="R548" s="64"/>
      <c r="T548" s="338"/>
      <c r="U548" s="338"/>
      <c r="V548" s="338"/>
      <c r="W548" s="204"/>
      <c r="X548" s="275"/>
      <c r="Y548" s="275"/>
      <c r="Z548" s="276">
        <f t="shared" si="98"/>
        <v>0</v>
      </c>
      <c r="AA548" s="332">
        <f t="shared" si="94"/>
        <v>0</v>
      </c>
      <c r="AB548" s="55">
        <f>SUM(Y548)</f>
        <v>0</v>
      </c>
      <c r="AG548" s="57">
        <f t="shared" si="97"/>
        <v>0</v>
      </c>
    </row>
    <row r="549" spans="1:36" ht="18" customHeight="1">
      <c r="A549" s="48" t="s">
        <v>66</v>
      </c>
      <c r="B549" s="48" t="s">
        <v>67</v>
      </c>
      <c r="C549" s="173" t="s">
        <v>251</v>
      </c>
      <c r="D549" s="69"/>
      <c r="E549" s="69"/>
      <c r="F549" s="69" t="s">
        <v>136</v>
      </c>
      <c r="G549" s="189" t="s">
        <v>845</v>
      </c>
      <c r="H549" s="63">
        <v>2028</v>
      </c>
      <c r="I549" s="63"/>
      <c r="J549" s="48" t="str">
        <f t="shared" si="92"/>
        <v>Single Year</v>
      </c>
      <c r="K549" s="49" t="s">
        <v>237</v>
      </c>
      <c r="L549" s="63"/>
      <c r="M549" s="183" t="s">
        <v>871</v>
      </c>
      <c r="N549" s="64"/>
      <c r="O549" s="64"/>
      <c r="P549" s="64"/>
      <c r="Q549" s="64"/>
      <c r="R549" s="64"/>
      <c r="T549" s="338"/>
      <c r="U549" s="338"/>
      <c r="V549" s="338"/>
      <c r="W549" s="204"/>
      <c r="X549" s="275"/>
      <c r="Y549" s="275"/>
      <c r="Z549" s="276">
        <f t="shared" si="98"/>
        <v>0</v>
      </c>
      <c r="AA549" s="332">
        <f t="shared" si="94"/>
        <v>0</v>
      </c>
      <c r="AB549" s="55"/>
      <c r="AG549" s="57">
        <f t="shared" si="97"/>
        <v>0</v>
      </c>
    </row>
    <row r="550" spans="1:36" ht="18" customHeight="1">
      <c r="A550" s="48" t="s">
        <v>66</v>
      </c>
      <c r="B550" s="48" t="s">
        <v>67</v>
      </c>
      <c r="C550" s="173" t="s">
        <v>251</v>
      </c>
      <c r="D550" s="69"/>
      <c r="E550" s="69"/>
      <c r="F550" s="69" t="s">
        <v>136</v>
      </c>
      <c r="G550" s="189" t="s">
        <v>845</v>
      </c>
      <c r="H550" s="63">
        <v>2028</v>
      </c>
      <c r="I550" s="63"/>
      <c r="J550" s="48" t="str">
        <f t="shared" si="92"/>
        <v>Single Year</v>
      </c>
      <c r="K550" s="49" t="s">
        <v>237</v>
      </c>
      <c r="L550" s="63"/>
      <c r="M550" s="183" t="s">
        <v>872</v>
      </c>
      <c r="N550" s="64"/>
      <c r="O550" s="64"/>
      <c r="P550" s="64"/>
      <c r="Q550" s="64"/>
      <c r="R550" s="64"/>
      <c r="T550" s="338"/>
      <c r="U550" s="338"/>
      <c r="V550" s="338"/>
      <c r="W550" s="204"/>
      <c r="X550" s="275"/>
      <c r="Y550" s="275"/>
      <c r="Z550" s="276">
        <f t="shared" si="98"/>
        <v>0</v>
      </c>
      <c r="AA550" s="332">
        <f t="shared" si="94"/>
        <v>0</v>
      </c>
      <c r="AB550" s="55"/>
      <c r="AG550" s="57">
        <f t="shared" si="97"/>
        <v>0</v>
      </c>
    </row>
    <row r="551" spans="1:36" ht="18" hidden="1" customHeight="1">
      <c r="A551" s="48" t="s">
        <v>66</v>
      </c>
      <c r="B551" s="48" t="s">
        <v>67</v>
      </c>
      <c r="C551" s="173" t="s">
        <v>251</v>
      </c>
      <c r="D551" s="69"/>
      <c r="E551" s="69"/>
      <c r="F551" s="69" t="s">
        <v>136</v>
      </c>
      <c r="G551" s="63" t="s">
        <v>845</v>
      </c>
      <c r="H551" s="63"/>
      <c r="I551" s="63"/>
      <c r="J551" s="48" t="str">
        <f t="shared" si="92"/>
        <v>Single Year</v>
      </c>
      <c r="K551" s="49"/>
      <c r="L551" s="69"/>
      <c r="M551" s="69" t="s">
        <v>873</v>
      </c>
      <c r="N551" s="64"/>
      <c r="O551" s="64"/>
      <c r="P551" s="64"/>
      <c r="Q551" s="64"/>
      <c r="R551" s="64"/>
      <c r="T551" s="66"/>
      <c r="U551" s="66"/>
      <c r="V551" s="66"/>
      <c r="W551" s="204"/>
      <c r="X551" s="52"/>
      <c r="Y551" s="52"/>
      <c r="Z551" s="53">
        <f t="shared" si="98"/>
        <v>0</v>
      </c>
      <c r="AA551" s="54">
        <f t="shared" si="94"/>
        <v>0</v>
      </c>
      <c r="AB551" s="55">
        <f t="shared" ref="AB551:AB556" si="100">SUM(V551:Y551)</f>
        <v>0</v>
      </c>
      <c r="AG551" s="57">
        <f t="shared" si="97"/>
        <v>0</v>
      </c>
      <c r="AJ551" s="45"/>
    </row>
    <row r="552" spans="1:36" ht="18" hidden="1" customHeight="1">
      <c r="A552" s="48" t="s">
        <v>66</v>
      </c>
      <c r="B552" s="48" t="s">
        <v>67</v>
      </c>
      <c r="C552" s="173" t="s">
        <v>251</v>
      </c>
      <c r="D552" s="69"/>
      <c r="E552" s="69"/>
      <c r="F552" s="69" t="s">
        <v>136</v>
      </c>
      <c r="G552" s="63" t="s">
        <v>845</v>
      </c>
      <c r="H552" s="63"/>
      <c r="I552" s="63"/>
      <c r="J552" s="48" t="str">
        <f t="shared" si="92"/>
        <v>Single Year</v>
      </c>
      <c r="K552" s="49"/>
      <c r="L552" s="69"/>
      <c r="M552" s="69" t="s">
        <v>873</v>
      </c>
      <c r="N552" s="64"/>
      <c r="O552" s="64"/>
      <c r="P552" s="64"/>
      <c r="Q552" s="64"/>
      <c r="R552" s="64"/>
      <c r="T552" s="66"/>
      <c r="U552" s="66"/>
      <c r="V552" s="66"/>
      <c r="W552" s="204"/>
      <c r="X552" s="52"/>
      <c r="Y552" s="52"/>
      <c r="Z552" s="53">
        <f t="shared" si="98"/>
        <v>0</v>
      </c>
      <c r="AA552" s="54">
        <f t="shared" si="94"/>
        <v>0</v>
      </c>
      <c r="AB552" s="55">
        <f t="shared" si="100"/>
        <v>0</v>
      </c>
      <c r="AG552" s="57">
        <f t="shared" si="97"/>
        <v>0</v>
      </c>
      <c r="AJ552" s="45"/>
    </row>
    <row r="553" spans="1:36" ht="18" hidden="1" customHeight="1">
      <c r="A553" s="173" t="s">
        <v>66</v>
      </c>
      <c r="B553" s="173" t="s">
        <v>70</v>
      </c>
      <c r="C553" s="173" t="s">
        <v>251</v>
      </c>
      <c r="D553" s="173"/>
      <c r="E553" s="173"/>
      <c r="F553" s="173" t="s">
        <v>151</v>
      </c>
      <c r="G553" s="189" t="s">
        <v>845</v>
      </c>
      <c r="H553" s="189"/>
      <c r="I553" s="189"/>
      <c r="J553" s="48" t="str">
        <f t="shared" si="92"/>
        <v>Single Year</v>
      </c>
      <c r="K553" s="189" t="s">
        <v>237</v>
      </c>
      <c r="L553" s="200"/>
      <c r="M553" s="289" t="s">
        <v>874</v>
      </c>
      <c r="N553" s="195"/>
      <c r="O553" s="195"/>
      <c r="P553" s="195"/>
      <c r="Q553" s="195"/>
      <c r="R553" s="64"/>
      <c r="T553" s="290"/>
      <c r="U553" s="215"/>
      <c r="V553" s="191"/>
      <c r="W553" s="204"/>
      <c r="X553" s="194"/>
      <c r="Y553" s="194"/>
      <c r="Z553" s="53">
        <f t="shared" si="98"/>
        <v>0</v>
      </c>
      <c r="AA553" s="54">
        <f t="shared" si="94"/>
        <v>0</v>
      </c>
      <c r="AB553" s="55">
        <f t="shared" si="100"/>
        <v>0</v>
      </c>
      <c r="AG553" s="57">
        <f t="shared" si="97"/>
        <v>0</v>
      </c>
      <c r="AJ553" s="45"/>
    </row>
    <row r="554" spans="1:36" ht="18" hidden="1" customHeight="1">
      <c r="A554" s="173" t="s">
        <v>66</v>
      </c>
      <c r="B554" s="173" t="s">
        <v>70</v>
      </c>
      <c r="C554" s="173" t="s">
        <v>251</v>
      </c>
      <c r="D554" s="173"/>
      <c r="E554" s="173"/>
      <c r="F554" s="173" t="s">
        <v>151</v>
      </c>
      <c r="G554" s="189" t="s">
        <v>845</v>
      </c>
      <c r="H554" s="189"/>
      <c r="I554" s="189"/>
      <c r="J554" s="48" t="str">
        <f t="shared" si="92"/>
        <v>Single Year</v>
      </c>
      <c r="K554" s="189" t="s">
        <v>237</v>
      </c>
      <c r="L554" s="200"/>
      <c r="M554" s="289" t="s">
        <v>875</v>
      </c>
      <c r="N554" s="195"/>
      <c r="O554" s="195"/>
      <c r="P554" s="195"/>
      <c r="Q554" s="195"/>
      <c r="R554" s="64"/>
      <c r="T554" s="291"/>
      <c r="U554" s="291"/>
      <c r="V554" s="191"/>
      <c r="W554" s="204"/>
      <c r="X554" s="194"/>
      <c r="Y554" s="194"/>
      <c r="Z554" s="53">
        <f t="shared" si="98"/>
        <v>0</v>
      </c>
      <c r="AA554" s="54">
        <f t="shared" si="94"/>
        <v>0</v>
      </c>
      <c r="AB554" s="55">
        <f t="shared" si="100"/>
        <v>0</v>
      </c>
      <c r="AG554" s="57">
        <f t="shared" si="97"/>
        <v>0</v>
      </c>
      <c r="AJ554" s="45"/>
    </row>
    <row r="555" spans="1:36" ht="18" hidden="1" customHeight="1">
      <c r="A555" s="48" t="s">
        <v>66</v>
      </c>
      <c r="B555" s="48" t="s">
        <v>70</v>
      </c>
      <c r="C555" s="48" t="s">
        <v>251</v>
      </c>
      <c r="D555" s="48"/>
      <c r="E555" s="48"/>
      <c r="F555" s="48" t="s">
        <v>151</v>
      </c>
      <c r="G555" s="49" t="s">
        <v>845</v>
      </c>
      <c r="H555" s="49"/>
      <c r="I555" s="49"/>
      <c r="J555" s="48" t="str">
        <f t="shared" si="92"/>
        <v>Single Year</v>
      </c>
      <c r="K555" s="49"/>
      <c r="L555" s="69"/>
      <c r="M555" s="273" t="s">
        <v>876</v>
      </c>
      <c r="N555" s="64"/>
      <c r="O555" s="64"/>
      <c r="P555" s="64"/>
      <c r="Q555" s="64"/>
      <c r="R555" s="64"/>
      <c r="T555" s="65"/>
      <c r="U555" s="65"/>
      <c r="V555" s="292"/>
      <c r="W555" s="204"/>
      <c r="X555" s="275"/>
      <c r="Y555" s="275"/>
      <c r="Z555" s="276">
        <f t="shared" si="98"/>
        <v>0</v>
      </c>
      <c r="AA555" s="54">
        <f t="shared" si="94"/>
        <v>0</v>
      </c>
      <c r="AB555" s="55">
        <f t="shared" si="100"/>
        <v>0</v>
      </c>
      <c r="AG555" s="57">
        <f t="shared" si="97"/>
        <v>0</v>
      </c>
      <c r="AJ555" s="45"/>
    </row>
    <row r="556" spans="1:36" ht="18" hidden="1" customHeight="1">
      <c r="A556" s="48" t="s">
        <v>66</v>
      </c>
      <c r="B556" s="48" t="s">
        <v>70</v>
      </c>
      <c r="C556" s="173"/>
      <c r="D556" s="69"/>
      <c r="E556" s="69"/>
      <c r="F556" s="69"/>
      <c r="G556" s="63" t="s">
        <v>845</v>
      </c>
      <c r="H556" s="63"/>
      <c r="I556" s="63"/>
      <c r="J556" s="48" t="str">
        <f t="shared" si="92"/>
        <v>Single Year</v>
      </c>
      <c r="K556" s="49"/>
      <c r="L556" s="69"/>
      <c r="M556" s="69" t="s">
        <v>877</v>
      </c>
      <c r="N556" s="64"/>
      <c r="O556" s="64"/>
      <c r="P556" s="64"/>
      <c r="Q556" s="64"/>
      <c r="R556" s="64"/>
      <c r="T556" s="66"/>
      <c r="U556" s="66"/>
      <c r="V556" s="66"/>
      <c r="W556" s="204"/>
      <c r="X556" s="52"/>
      <c r="Y556" s="52"/>
      <c r="Z556" s="53">
        <f t="shared" si="98"/>
        <v>0</v>
      </c>
      <c r="AA556" s="54">
        <f t="shared" si="94"/>
        <v>0</v>
      </c>
      <c r="AB556" s="55">
        <f t="shared" si="100"/>
        <v>0</v>
      </c>
      <c r="AG556" s="57">
        <f t="shared" si="97"/>
        <v>0</v>
      </c>
      <c r="AJ556" s="45"/>
    </row>
    <row r="557" spans="1:36" ht="18" hidden="1" customHeight="1">
      <c r="A557" s="48" t="s">
        <v>66</v>
      </c>
      <c r="B557" s="48" t="s">
        <v>10</v>
      </c>
      <c r="C557" s="173" t="s">
        <v>258</v>
      </c>
      <c r="D557" s="48" t="s">
        <v>284</v>
      </c>
      <c r="E557" s="48"/>
      <c r="F557" s="48" t="s">
        <v>136</v>
      </c>
      <c r="G557" s="49" t="s">
        <v>845</v>
      </c>
      <c r="H557" s="49"/>
      <c r="I557" s="49">
        <v>2026</v>
      </c>
      <c r="J557" s="48" t="str">
        <f t="shared" si="92"/>
        <v>Single Year</v>
      </c>
      <c r="K557" s="49" t="s">
        <v>237</v>
      </c>
      <c r="L557" s="63"/>
      <c r="M557" s="190" t="s">
        <v>878</v>
      </c>
      <c r="N557" s="64"/>
      <c r="O557" s="64"/>
      <c r="P557" s="64"/>
      <c r="Q557" s="64"/>
      <c r="R557" s="64"/>
      <c r="T557" s="68"/>
      <c r="U557" s="68"/>
      <c r="V557" s="68"/>
      <c r="W557" s="204"/>
      <c r="X557" s="52"/>
      <c r="Y557" s="52"/>
      <c r="Z557" s="53">
        <f t="shared" si="98"/>
        <v>0</v>
      </c>
      <c r="AA557" s="54">
        <f t="shared" si="94"/>
        <v>0</v>
      </c>
      <c r="AB557" s="55">
        <f>SUM(X557:Y557)</f>
        <v>0</v>
      </c>
      <c r="AG557" s="57">
        <f t="shared" si="97"/>
        <v>0</v>
      </c>
      <c r="AJ557" s="45"/>
    </row>
    <row r="558" spans="1:36" ht="18" hidden="1" customHeight="1">
      <c r="A558" s="48" t="s">
        <v>66</v>
      </c>
      <c r="B558" s="48" t="s">
        <v>10</v>
      </c>
      <c r="C558" s="48" t="s">
        <v>258</v>
      </c>
      <c r="D558" s="48" t="s">
        <v>284</v>
      </c>
      <c r="E558" s="69"/>
      <c r="F558" s="48" t="s">
        <v>136</v>
      </c>
      <c r="G558" s="63" t="s">
        <v>845</v>
      </c>
      <c r="H558" s="63"/>
      <c r="I558" s="63">
        <v>2027</v>
      </c>
      <c r="J558" s="48" t="str">
        <f t="shared" si="92"/>
        <v>Single Year</v>
      </c>
      <c r="K558" s="49" t="s">
        <v>237</v>
      </c>
      <c r="L558" s="63"/>
      <c r="M558" s="190" t="s">
        <v>879</v>
      </c>
      <c r="N558" s="64"/>
      <c r="O558" s="64"/>
      <c r="P558" s="64"/>
      <c r="Q558" s="64"/>
      <c r="R558" s="64"/>
      <c r="T558" s="66"/>
      <c r="U558" s="66"/>
      <c r="V558" s="66"/>
      <c r="W558" s="204"/>
      <c r="X558" s="52"/>
      <c r="Y558" s="52"/>
      <c r="Z558" s="53">
        <f t="shared" si="98"/>
        <v>0</v>
      </c>
      <c r="AA558" s="54">
        <f t="shared" si="94"/>
        <v>0</v>
      </c>
      <c r="AB558" s="55">
        <f>SUM(Y558)</f>
        <v>0</v>
      </c>
      <c r="AG558" s="57">
        <f t="shared" si="97"/>
        <v>0</v>
      </c>
      <c r="AJ558" s="45"/>
    </row>
    <row r="559" spans="1:36" ht="18" hidden="1" customHeight="1">
      <c r="A559" s="48" t="s">
        <v>66</v>
      </c>
      <c r="B559" s="48" t="s">
        <v>10</v>
      </c>
      <c r="C559" s="48" t="s">
        <v>258</v>
      </c>
      <c r="D559" s="48" t="s">
        <v>259</v>
      </c>
      <c r="E559" s="48"/>
      <c r="F559" s="48" t="s">
        <v>136</v>
      </c>
      <c r="G559" s="49" t="s">
        <v>845</v>
      </c>
      <c r="H559" s="49"/>
      <c r="I559" s="49">
        <v>2026</v>
      </c>
      <c r="J559" s="48" t="str">
        <f t="shared" si="92"/>
        <v>Single Year</v>
      </c>
      <c r="K559" s="49" t="s">
        <v>237</v>
      </c>
      <c r="L559" s="63"/>
      <c r="M559" s="183" t="s">
        <v>880</v>
      </c>
      <c r="N559" s="64"/>
      <c r="O559" s="64"/>
      <c r="P559" s="64"/>
      <c r="Q559" s="64"/>
      <c r="R559" s="64"/>
      <c r="T559" s="68"/>
      <c r="U559" s="68"/>
      <c r="V559" s="68"/>
      <c r="W559" s="204"/>
      <c r="X559" s="52"/>
      <c r="Y559" s="52"/>
      <c r="Z559" s="53">
        <f t="shared" si="98"/>
        <v>0</v>
      </c>
      <c r="AA559" s="54">
        <f t="shared" si="94"/>
        <v>0</v>
      </c>
      <c r="AB559" s="55">
        <f>SUM(X559:Y559)</f>
        <v>0</v>
      </c>
      <c r="AG559" s="57">
        <f t="shared" si="97"/>
        <v>0</v>
      </c>
      <c r="AJ559" s="45"/>
    </row>
    <row r="560" spans="1:36" ht="18" hidden="1" customHeight="1">
      <c r="A560" s="48" t="s">
        <v>66</v>
      </c>
      <c r="B560" s="48" t="s">
        <v>10</v>
      </c>
      <c r="C560" s="48" t="s">
        <v>258</v>
      </c>
      <c r="D560" s="48" t="s">
        <v>259</v>
      </c>
      <c r="E560" s="69"/>
      <c r="F560" s="48" t="s">
        <v>136</v>
      </c>
      <c r="G560" s="63" t="s">
        <v>845</v>
      </c>
      <c r="H560" s="63"/>
      <c r="I560" s="63">
        <v>2027</v>
      </c>
      <c r="J560" s="48" t="str">
        <f t="shared" si="92"/>
        <v>Single Year</v>
      </c>
      <c r="K560" s="49" t="s">
        <v>237</v>
      </c>
      <c r="L560" s="63"/>
      <c r="M560" s="183" t="s">
        <v>881</v>
      </c>
      <c r="N560" s="64"/>
      <c r="O560" s="64"/>
      <c r="P560" s="64"/>
      <c r="Q560" s="64"/>
      <c r="R560" s="64"/>
      <c r="T560" s="66"/>
      <c r="U560" s="66"/>
      <c r="V560" s="66"/>
      <c r="W560" s="204"/>
      <c r="X560" s="52"/>
      <c r="Y560" s="52"/>
      <c r="Z560" s="53">
        <f t="shared" si="98"/>
        <v>0</v>
      </c>
      <c r="AA560" s="54">
        <f t="shared" si="94"/>
        <v>0</v>
      </c>
      <c r="AB560" s="55">
        <f>SUM(Y560)</f>
        <v>0</v>
      </c>
      <c r="AG560" s="57">
        <f t="shared" si="97"/>
        <v>0</v>
      </c>
      <c r="AJ560" s="45"/>
    </row>
    <row r="561" spans="1:36" ht="18" hidden="1" customHeight="1">
      <c r="A561" s="173" t="s">
        <v>66</v>
      </c>
      <c r="B561" s="173" t="s">
        <v>10</v>
      </c>
      <c r="C561" s="173" t="s">
        <v>251</v>
      </c>
      <c r="D561" s="173"/>
      <c r="E561" s="173"/>
      <c r="F561" s="173" t="s">
        <v>136</v>
      </c>
      <c r="G561" s="189" t="s">
        <v>845</v>
      </c>
      <c r="H561" s="189"/>
      <c r="I561" s="189"/>
      <c r="J561" s="48" t="str">
        <f t="shared" si="92"/>
        <v>Single Year</v>
      </c>
      <c r="K561" s="189" t="s">
        <v>237</v>
      </c>
      <c r="L561" s="200"/>
      <c r="M561" s="190" t="s">
        <v>882</v>
      </c>
      <c r="N561" s="195"/>
      <c r="O561" s="195"/>
      <c r="P561" s="195"/>
      <c r="Q561" s="195"/>
      <c r="R561" s="64"/>
      <c r="T561" s="220"/>
      <c r="U561" s="234"/>
      <c r="V561" s="215"/>
      <c r="W561" s="204"/>
      <c r="X561" s="194"/>
      <c r="Y561" s="194"/>
      <c r="Z561" s="53">
        <f t="shared" si="98"/>
        <v>0</v>
      </c>
      <c r="AA561" s="54">
        <f t="shared" si="94"/>
        <v>0</v>
      </c>
      <c r="AB561" s="55">
        <f>SUM(W561:Y561)</f>
        <v>0</v>
      </c>
      <c r="AG561" s="57">
        <f t="shared" si="97"/>
        <v>0</v>
      </c>
      <c r="AJ561" s="45"/>
    </row>
    <row r="562" spans="1:36" ht="18" hidden="1" customHeight="1">
      <c r="A562" s="76" t="s">
        <v>66</v>
      </c>
      <c r="B562" s="76" t="s">
        <v>10</v>
      </c>
      <c r="C562" s="76" t="s">
        <v>251</v>
      </c>
      <c r="D562" s="76"/>
      <c r="E562" s="76"/>
      <c r="F562" s="76" t="s">
        <v>139</v>
      </c>
      <c r="G562" s="78" t="s">
        <v>845</v>
      </c>
      <c r="H562" s="78"/>
      <c r="I562" s="78">
        <v>2024</v>
      </c>
      <c r="J562" s="48" t="str">
        <f t="shared" si="92"/>
        <v>Single Year</v>
      </c>
      <c r="K562" s="78" t="s">
        <v>237</v>
      </c>
      <c r="L562" s="79"/>
      <c r="M562" s="117" t="s">
        <v>883</v>
      </c>
      <c r="N562" s="74"/>
      <c r="O562" s="74"/>
      <c r="P562" s="74"/>
      <c r="Q562" s="74"/>
      <c r="R562" s="64"/>
      <c r="T562" s="293"/>
      <c r="U562" s="164"/>
      <c r="V562" s="151"/>
      <c r="W562" s="204"/>
      <c r="X562" s="122"/>
      <c r="Y562" s="122"/>
      <c r="Z562" s="82">
        <f t="shared" si="98"/>
        <v>0</v>
      </c>
      <c r="AA562" s="54">
        <f t="shared" si="94"/>
        <v>0</v>
      </c>
      <c r="AB562" s="83">
        <f>SUM(V562:Y562)</f>
        <v>0</v>
      </c>
      <c r="AG562" s="57">
        <f t="shared" si="97"/>
        <v>0</v>
      </c>
      <c r="AJ562" s="45"/>
    </row>
    <row r="563" spans="1:36" ht="18" hidden="1" customHeight="1">
      <c r="A563" s="48" t="s">
        <v>66</v>
      </c>
      <c r="B563" s="48" t="s">
        <v>188</v>
      </c>
      <c r="C563" s="173" t="s">
        <v>251</v>
      </c>
      <c r="D563" s="48"/>
      <c r="E563" s="48"/>
      <c r="F563" s="48" t="s">
        <v>145</v>
      </c>
      <c r="G563" s="49" t="s">
        <v>845</v>
      </c>
      <c r="H563" s="49"/>
      <c r="I563" s="49"/>
      <c r="J563" s="48" t="str">
        <f t="shared" si="92"/>
        <v>Single Year</v>
      </c>
      <c r="K563" s="49" t="s">
        <v>237</v>
      </c>
      <c r="L563" s="63"/>
      <c r="M563" s="67" t="s">
        <v>884</v>
      </c>
      <c r="N563" s="64"/>
      <c r="O563" s="64"/>
      <c r="P563" s="64"/>
      <c r="Q563" s="64"/>
      <c r="R563" s="64"/>
      <c r="T563" s="68"/>
      <c r="U563" s="94"/>
      <c r="V563" s="94"/>
      <c r="W563" s="204"/>
      <c r="X563" s="52"/>
      <c r="Y563" s="52"/>
      <c r="Z563" s="53">
        <f t="shared" si="98"/>
        <v>0</v>
      </c>
      <c r="AA563" s="54">
        <f t="shared" si="94"/>
        <v>0</v>
      </c>
      <c r="AB563" s="55">
        <f>SUM(V563:Y563)</f>
        <v>0</v>
      </c>
      <c r="AG563" s="57">
        <f t="shared" si="97"/>
        <v>0</v>
      </c>
      <c r="AJ563" s="45"/>
    </row>
    <row r="564" spans="1:36" ht="18" hidden="1" customHeight="1">
      <c r="A564" s="48" t="s">
        <v>66</v>
      </c>
      <c r="B564" s="48" t="s">
        <v>188</v>
      </c>
      <c r="C564" s="173" t="s">
        <v>251</v>
      </c>
      <c r="D564" s="48"/>
      <c r="E564" s="48"/>
      <c r="F564" s="48" t="s">
        <v>145</v>
      </c>
      <c r="G564" s="49" t="s">
        <v>845</v>
      </c>
      <c r="H564" s="49"/>
      <c r="I564" s="49"/>
      <c r="J564" s="48" t="str">
        <f t="shared" si="92"/>
        <v>Single Year</v>
      </c>
      <c r="K564" s="49" t="s">
        <v>237</v>
      </c>
      <c r="L564" s="63"/>
      <c r="M564" s="67" t="s">
        <v>885</v>
      </c>
      <c r="N564" s="64"/>
      <c r="O564" s="64"/>
      <c r="P564" s="64"/>
      <c r="Q564" s="64"/>
      <c r="R564" s="64"/>
      <c r="T564" s="225"/>
      <c r="U564" s="225"/>
      <c r="V564" s="94"/>
      <c r="W564" s="204"/>
      <c r="X564" s="52"/>
      <c r="Y564" s="52"/>
      <c r="Z564" s="53">
        <f t="shared" si="98"/>
        <v>0</v>
      </c>
      <c r="AA564" s="54">
        <f t="shared" si="94"/>
        <v>0</v>
      </c>
      <c r="AB564" s="55">
        <f>SUM(V564:Y564)</f>
        <v>0</v>
      </c>
      <c r="AG564" s="57">
        <f t="shared" si="97"/>
        <v>0</v>
      </c>
      <c r="AJ564" s="45"/>
    </row>
    <row r="565" spans="1:36" ht="18" hidden="1" customHeight="1">
      <c r="A565" s="48" t="s">
        <v>66</v>
      </c>
      <c r="B565" s="48" t="s">
        <v>33</v>
      </c>
      <c r="C565" s="48" t="s">
        <v>251</v>
      </c>
      <c r="D565" s="48"/>
      <c r="E565" s="48"/>
      <c r="F565" s="48" t="s">
        <v>145</v>
      </c>
      <c r="G565" s="49" t="s">
        <v>845</v>
      </c>
      <c r="H565" s="49"/>
      <c r="I565" s="49"/>
      <c r="J565" s="48" t="str">
        <f t="shared" si="92"/>
        <v>Single Year</v>
      </c>
      <c r="K565" s="49"/>
      <c r="L565" s="69"/>
      <c r="M565" s="67" t="s">
        <v>886</v>
      </c>
      <c r="N565" s="64"/>
      <c r="O565" s="64"/>
      <c r="P565" s="64"/>
      <c r="Q565" s="64"/>
      <c r="R565" s="64"/>
      <c r="T565" s="292"/>
      <c r="U565" s="71"/>
      <c r="V565" s="68"/>
      <c r="W565" s="204"/>
      <c r="X565" s="275"/>
      <c r="Y565" s="275"/>
      <c r="Z565" s="276">
        <f t="shared" si="98"/>
        <v>0</v>
      </c>
      <c r="AA565" s="54">
        <f t="shared" si="94"/>
        <v>0</v>
      </c>
      <c r="AB565" s="55">
        <f>SUM(V565:Y565)</f>
        <v>0</v>
      </c>
      <c r="AG565" s="57">
        <f t="shared" si="97"/>
        <v>0</v>
      </c>
      <c r="AJ565" s="45"/>
    </row>
    <row r="566" spans="1:36" ht="18" hidden="1" customHeight="1">
      <c r="A566" s="76" t="s">
        <v>39</v>
      </c>
      <c r="B566" s="76" t="s">
        <v>188</v>
      </c>
      <c r="C566" s="76" t="s">
        <v>251</v>
      </c>
      <c r="D566" s="77"/>
      <c r="E566" s="77"/>
      <c r="F566" s="76" t="s">
        <v>145</v>
      </c>
      <c r="G566" s="78" t="s">
        <v>845</v>
      </c>
      <c r="H566" s="78"/>
      <c r="I566" s="49"/>
      <c r="J566" s="48" t="str">
        <f t="shared" si="92"/>
        <v>Single Year</v>
      </c>
      <c r="K566" s="78"/>
      <c r="L566" s="79"/>
      <c r="M566" s="85" t="s">
        <v>887</v>
      </c>
      <c r="N566" s="74"/>
      <c r="O566" s="74"/>
      <c r="P566" s="74"/>
      <c r="Q566" s="74"/>
      <c r="R566" s="64"/>
      <c r="T566" s="239"/>
      <c r="U566" s="80"/>
      <c r="V566" s="80"/>
      <c r="W566" s="101"/>
      <c r="X566" s="81"/>
      <c r="Y566" s="81"/>
      <c r="Z566" s="82">
        <f t="shared" si="98"/>
        <v>0</v>
      </c>
      <c r="AA566" s="54">
        <f t="shared" si="94"/>
        <v>0</v>
      </c>
      <c r="AB566" s="83">
        <f>SUM(V566:Y566)</f>
        <v>0</v>
      </c>
      <c r="AG566" s="57">
        <f t="shared" si="97"/>
        <v>0</v>
      </c>
      <c r="AJ566" s="45"/>
    </row>
    <row r="567" spans="1:36" ht="18" hidden="1" customHeight="1">
      <c r="A567" s="48" t="s">
        <v>39</v>
      </c>
      <c r="B567" s="48" t="s">
        <v>40</v>
      </c>
      <c r="C567" s="173" t="s">
        <v>251</v>
      </c>
      <c r="D567" s="69"/>
      <c r="E567" s="69"/>
      <c r="F567" s="69" t="s">
        <v>136</v>
      </c>
      <c r="G567" s="63" t="s">
        <v>845</v>
      </c>
      <c r="H567" s="63"/>
      <c r="I567" s="63">
        <v>2027</v>
      </c>
      <c r="J567" s="48" t="str">
        <f t="shared" si="92"/>
        <v>Single Year</v>
      </c>
      <c r="K567" s="49" t="s">
        <v>237</v>
      </c>
      <c r="L567" s="63"/>
      <c r="M567" s="190" t="s">
        <v>888</v>
      </c>
      <c r="N567" s="64"/>
      <c r="O567" s="64"/>
      <c r="P567" s="64"/>
      <c r="Q567" s="64"/>
      <c r="R567" s="64"/>
      <c r="T567" s="66"/>
      <c r="U567" s="66"/>
      <c r="V567" s="66"/>
      <c r="W567" s="204"/>
      <c r="X567" s="52"/>
      <c r="Y567" s="52"/>
      <c r="Z567" s="53">
        <f t="shared" si="98"/>
        <v>0</v>
      </c>
      <c r="AA567" s="54">
        <f t="shared" si="94"/>
        <v>0</v>
      </c>
      <c r="AB567" s="55">
        <f>SUM(Y567)</f>
        <v>0</v>
      </c>
      <c r="AG567" s="57">
        <f t="shared" si="97"/>
        <v>0</v>
      </c>
      <c r="AJ567" s="45"/>
    </row>
    <row r="568" spans="1:36" ht="18" hidden="1" customHeight="1">
      <c r="A568" s="48" t="s">
        <v>39</v>
      </c>
      <c r="B568" s="48" t="s">
        <v>40</v>
      </c>
      <c r="C568" s="173" t="s">
        <v>251</v>
      </c>
      <c r="D568" s="173"/>
      <c r="E568" s="173"/>
      <c r="F568" s="173" t="s">
        <v>145</v>
      </c>
      <c r="G568" s="189" t="s">
        <v>845</v>
      </c>
      <c r="H568" s="189"/>
      <c r="I568" s="189">
        <v>2025</v>
      </c>
      <c r="J568" s="48" t="str">
        <f t="shared" si="92"/>
        <v>Single Year</v>
      </c>
      <c r="K568" s="189" t="s">
        <v>237</v>
      </c>
      <c r="L568" s="200"/>
      <c r="M568" s="183" t="s">
        <v>889</v>
      </c>
      <c r="N568" s="195"/>
      <c r="O568" s="195"/>
      <c r="P568" s="195"/>
      <c r="Q568" s="195"/>
      <c r="R568" s="64"/>
      <c r="T568" s="234"/>
      <c r="U568" s="234"/>
      <c r="V568" s="191"/>
      <c r="W568" s="204"/>
      <c r="X568" s="194"/>
      <c r="Y568" s="194"/>
      <c r="Z568" s="53">
        <f t="shared" si="98"/>
        <v>0</v>
      </c>
      <c r="AA568" s="54">
        <f t="shared" si="94"/>
        <v>0</v>
      </c>
      <c r="AB568" s="55">
        <f>SUM(W568:Y568)</f>
        <v>0</v>
      </c>
      <c r="AG568" s="57">
        <f t="shared" si="97"/>
        <v>0</v>
      </c>
      <c r="AJ568" s="45"/>
    </row>
    <row r="569" spans="1:36" ht="18" hidden="1" customHeight="1">
      <c r="A569" s="76" t="s">
        <v>39</v>
      </c>
      <c r="B569" s="76" t="s">
        <v>40</v>
      </c>
      <c r="C569" s="77" t="s">
        <v>251</v>
      </c>
      <c r="D569" s="77"/>
      <c r="E569" s="77"/>
      <c r="F569" s="76" t="s">
        <v>145</v>
      </c>
      <c r="G569" s="79" t="s">
        <v>845</v>
      </c>
      <c r="H569" s="79"/>
      <c r="I569" s="78"/>
      <c r="J569" s="48" t="str">
        <f t="shared" si="92"/>
        <v>Single Year</v>
      </c>
      <c r="K569" s="78"/>
      <c r="L569" s="79"/>
      <c r="M569" s="104" t="s">
        <v>890</v>
      </c>
      <c r="N569" s="74"/>
      <c r="O569" s="74"/>
      <c r="P569" s="74"/>
      <c r="Q569" s="74"/>
      <c r="R569" s="64"/>
      <c r="T569" s="80"/>
      <c r="U569" s="164"/>
      <c r="V569" s="80"/>
      <c r="W569" s="204"/>
      <c r="X569" s="81"/>
      <c r="Y569" s="81"/>
      <c r="Z569" s="82">
        <f t="shared" si="98"/>
        <v>0</v>
      </c>
      <c r="AA569" s="54">
        <f t="shared" si="94"/>
        <v>0</v>
      </c>
      <c r="AB569" s="83">
        <f>SUM(V569:Y569)</f>
        <v>0</v>
      </c>
      <c r="AG569" s="57">
        <f t="shared" si="97"/>
        <v>0</v>
      </c>
      <c r="AJ569" s="45"/>
    </row>
    <row r="570" spans="1:36" ht="18" hidden="1" customHeight="1">
      <c r="A570" s="48" t="s">
        <v>10</v>
      </c>
      <c r="B570" s="48" t="s">
        <v>17</v>
      </c>
      <c r="C570" s="173" t="s">
        <v>251</v>
      </c>
      <c r="D570" s="48"/>
      <c r="E570" s="48"/>
      <c r="F570" s="48" t="s">
        <v>145</v>
      </c>
      <c r="G570" s="49" t="s">
        <v>891</v>
      </c>
      <c r="H570" s="49"/>
      <c r="I570" s="49"/>
      <c r="J570" s="48" t="str">
        <f t="shared" si="92"/>
        <v>Single Year</v>
      </c>
      <c r="K570" s="49" t="s">
        <v>237</v>
      </c>
      <c r="L570" s="63"/>
      <c r="M570" s="183" t="s">
        <v>892</v>
      </c>
      <c r="N570" s="64"/>
      <c r="O570" s="64"/>
      <c r="P570" s="64"/>
      <c r="Q570" s="64"/>
      <c r="R570" s="64"/>
      <c r="T570" s="261"/>
      <c r="U570" s="261"/>
      <c r="V570" s="261"/>
      <c r="W570" s="204"/>
      <c r="X570" s="52"/>
      <c r="Y570" s="52"/>
      <c r="Z570" s="53">
        <f t="shared" si="98"/>
        <v>0</v>
      </c>
      <c r="AA570" s="54">
        <f t="shared" si="94"/>
        <v>0</v>
      </c>
      <c r="AB570" s="55">
        <f>SUM(Y570)</f>
        <v>0</v>
      </c>
      <c r="AG570" s="57">
        <f t="shared" si="97"/>
        <v>0</v>
      </c>
      <c r="AJ570" s="45"/>
    </row>
    <row r="571" spans="1:36" ht="18" customHeight="1">
      <c r="A571" s="48" t="s">
        <v>10</v>
      </c>
      <c r="B571" s="48" t="s">
        <v>17</v>
      </c>
      <c r="C571" s="173" t="s">
        <v>251</v>
      </c>
      <c r="D571" s="69"/>
      <c r="E571" s="69"/>
      <c r="F571" s="69" t="s">
        <v>136</v>
      </c>
      <c r="G571" s="63" t="s">
        <v>891</v>
      </c>
      <c r="H571" s="63">
        <v>2028</v>
      </c>
      <c r="I571" s="63"/>
      <c r="J571" s="48" t="str">
        <f t="shared" si="92"/>
        <v>Single Year</v>
      </c>
      <c r="K571" s="49" t="s">
        <v>237</v>
      </c>
      <c r="L571" s="63"/>
      <c r="M571" s="69" t="s">
        <v>893</v>
      </c>
      <c r="N571" s="64"/>
      <c r="O571" s="64"/>
      <c r="P571" s="64"/>
      <c r="Q571" s="64"/>
      <c r="R571" s="64"/>
      <c r="T571" s="338"/>
      <c r="U571" s="338"/>
      <c r="V571" s="338"/>
      <c r="W571" s="204"/>
      <c r="X571" s="275"/>
      <c r="Y571" s="275"/>
      <c r="Z571" s="276">
        <f t="shared" si="98"/>
        <v>0</v>
      </c>
      <c r="AA571" s="332">
        <f t="shared" si="94"/>
        <v>0</v>
      </c>
      <c r="AB571" s="55"/>
      <c r="AG571" s="57">
        <f t="shared" si="97"/>
        <v>0</v>
      </c>
    </row>
    <row r="572" spans="1:36" ht="18" customHeight="1">
      <c r="A572" s="48" t="s">
        <v>10</v>
      </c>
      <c r="B572" s="48" t="s">
        <v>17</v>
      </c>
      <c r="C572" s="173" t="s">
        <v>251</v>
      </c>
      <c r="D572" s="69"/>
      <c r="E572" s="69"/>
      <c r="F572" s="69" t="s">
        <v>136</v>
      </c>
      <c r="G572" s="63" t="s">
        <v>891</v>
      </c>
      <c r="H572" s="63">
        <v>2028</v>
      </c>
      <c r="I572" s="63"/>
      <c r="J572" s="48" t="str">
        <f t="shared" si="92"/>
        <v>Single Year</v>
      </c>
      <c r="K572" s="49" t="s">
        <v>237</v>
      </c>
      <c r="L572" s="63"/>
      <c r="M572" s="69" t="s">
        <v>894</v>
      </c>
      <c r="N572" s="64"/>
      <c r="O572" s="64"/>
      <c r="P572" s="64"/>
      <c r="Q572" s="64"/>
      <c r="R572" s="64"/>
      <c r="T572" s="338"/>
      <c r="U572" s="338"/>
      <c r="V572" s="338"/>
      <c r="W572" s="204"/>
      <c r="X572" s="275"/>
      <c r="Y572" s="275"/>
      <c r="Z572" s="276">
        <f t="shared" si="98"/>
        <v>0</v>
      </c>
      <c r="AA572" s="332">
        <f t="shared" si="94"/>
        <v>0</v>
      </c>
      <c r="AB572" s="55"/>
      <c r="AG572" s="57">
        <f t="shared" si="97"/>
        <v>0</v>
      </c>
    </row>
    <row r="573" spans="1:36" ht="18" customHeight="1">
      <c r="A573" s="48" t="s">
        <v>10</v>
      </c>
      <c r="B573" s="48" t="s">
        <v>17</v>
      </c>
      <c r="C573" s="173" t="s">
        <v>251</v>
      </c>
      <c r="D573" s="69"/>
      <c r="E573" s="69"/>
      <c r="F573" s="69" t="s">
        <v>136</v>
      </c>
      <c r="G573" s="63" t="s">
        <v>891</v>
      </c>
      <c r="H573" s="63">
        <v>2028</v>
      </c>
      <c r="I573" s="63"/>
      <c r="J573" s="48" t="str">
        <f t="shared" si="92"/>
        <v>Single Year</v>
      </c>
      <c r="K573" s="49" t="s">
        <v>237</v>
      </c>
      <c r="L573" s="63"/>
      <c r="M573" s="69" t="s">
        <v>895</v>
      </c>
      <c r="N573" s="64"/>
      <c r="O573" s="64"/>
      <c r="P573" s="64"/>
      <c r="Q573" s="64"/>
      <c r="R573" s="64"/>
      <c r="T573" s="338"/>
      <c r="U573" s="338"/>
      <c r="V573" s="338"/>
      <c r="W573" s="204"/>
      <c r="X573" s="275"/>
      <c r="Y573" s="275"/>
      <c r="Z573" s="276">
        <f t="shared" si="98"/>
        <v>0</v>
      </c>
      <c r="AA573" s="332">
        <f t="shared" si="94"/>
        <v>0</v>
      </c>
      <c r="AB573" s="55"/>
      <c r="AG573" s="57">
        <f t="shared" si="97"/>
        <v>0</v>
      </c>
    </row>
    <row r="574" spans="1:36" ht="18" customHeight="1">
      <c r="A574" s="48" t="s">
        <v>10</v>
      </c>
      <c r="B574" s="48" t="s">
        <v>17</v>
      </c>
      <c r="C574" s="173" t="s">
        <v>251</v>
      </c>
      <c r="D574" s="69"/>
      <c r="E574" s="69"/>
      <c r="F574" s="69" t="s">
        <v>136</v>
      </c>
      <c r="G574" s="63" t="s">
        <v>891</v>
      </c>
      <c r="H574" s="63">
        <v>2028</v>
      </c>
      <c r="I574" s="63"/>
      <c r="J574" s="48" t="str">
        <f t="shared" si="92"/>
        <v>Single Year</v>
      </c>
      <c r="K574" s="49" t="s">
        <v>237</v>
      </c>
      <c r="L574" s="63"/>
      <c r="M574" s="69" t="s">
        <v>896</v>
      </c>
      <c r="N574" s="64"/>
      <c r="O574" s="64"/>
      <c r="P574" s="64"/>
      <c r="Q574" s="64"/>
      <c r="R574" s="64"/>
      <c r="T574" s="338"/>
      <c r="U574" s="338"/>
      <c r="V574" s="338"/>
      <c r="W574" s="204"/>
      <c r="X574" s="275"/>
      <c r="Y574" s="275"/>
      <c r="Z574" s="276">
        <f t="shared" si="98"/>
        <v>0</v>
      </c>
      <c r="AA574" s="332">
        <f t="shared" si="94"/>
        <v>0</v>
      </c>
      <c r="AB574" s="55"/>
      <c r="AG574" s="57">
        <f t="shared" si="97"/>
        <v>0</v>
      </c>
    </row>
    <row r="575" spans="1:36" ht="18" hidden="1" customHeight="1">
      <c r="A575" s="48" t="s">
        <v>10</v>
      </c>
      <c r="B575" s="48" t="s">
        <v>17</v>
      </c>
      <c r="C575" s="173" t="s">
        <v>251</v>
      </c>
      <c r="D575" s="69"/>
      <c r="E575" s="69"/>
      <c r="F575" s="69" t="s">
        <v>145</v>
      </c>
      <c r="G575" s="63" t="s">
        <v>891</v>
      </c>
      <c r="H575" s="63"/>
      <c r="I575" s="63">
        <v>2028</v>
      </c>
      <c r="J575" s="48" t="str">
        <f t="shared" si="92"/>
        <v>Single Year</v>
      </c>
      <c r="K575" s="49" t="s">
        <v>237</v>
      </c>
      <c r="L575" s="63"/>
      <c r="M575" s="294" t="s">
        <v>897</v>
      </c>
      <c r="N575" s="64"/>
      <c r="O575" s="64"/>
      <c r="P575" s="64"/>
      <c r="Q575" s="64"/>
      <c r="R575" s="64"/>
      <c r="T575" s="66"/>
      <c r="U575" s="66"/>
      <c r="V575" s="66"/>
      <c r="W575" s="204"/>
      <c r="X575" s="52"/>
      <c r="Y575" s="52"/>
      <c r="Z575" s="53">
        <f t="shared" si="98"/>
        <v>0</v>
      </c>
      <c r="AA575" s="54">
        <f t="shared" si="94"/>
        <v>0</v>
      </c>
      <c r="AB575" s="55"/>
      <c r="AG575" s="57">
        <f t="shared" si="97"/>
        <v>0</v>
      </c>
      <c r="AJ575" s="45"/>
    </row>
    <row r="576" spans="1:36" ht="18" hidden="1" customHeight="1">
      <c r="A576" s="48" t="s">
        <v>10</v>
      </c>
      <c r="B576" s="48" t="s">
        <v>17</v>
      </c>
      <c r="C576" s="173" t="s">
        <v>251</v>
      </c>
      <c r="D576" s="69"/>
      <c r="E576" s="69"/>
      <c r="F576" s="69" t="s">
        <v>145</v>
      </c>
      <c r="G576" s="63" t="s">
        <v>891</v>
      </c>
      <c r="H576" s="63"/>
      <c r="I576" s="63">
        <v>2028</v>
      </c>
      <c r="J576" s="48" t="str">
        <f t="shared" si="92"/>
        <v>Single Year</v>
      </c>
      <c r="K576" s="49" t="s">
        <v>237</v>
      </c>
      <c r="L576" s="63"/>
      <c r="M576" s="294" t="s">
        <v>898</v>
      </c>
      <c r="N576" s="64"/>
      <c r="O576" s="64"/>
      <c r="P576" s="64"/>
      <c r="Q576" s="64"/>
      <c r="R576" s="64"/>
      <c r="T576" s="66"/>
      <c r="U576" s="66"/>
      <c r="V576" s="66"/>
      <c r="W576" s="204"/>
      <c r="X576" s="52"/>
      <c r="Y576" s="52"/>
      <c r="Z576" s="53">
        <f t="shared" si="98"/>
        <v>0</v>
      </c>
      <c r="AA576" s="54">
        <f t="shared" si="94"/>
        <v>0</v>
      </c>
      <c r="AB576" s="55"/>
      <c r="AG576" s="57">
        <f t="shared" si="97"/>
        <v>0</v>
      </c>
      <c r="AJ576" s="45"/>
    </row>
    <row r="577" spans="1:36" ht="18" hidden="1" customHeight="1">
      <c r="A577" s="48" t="s">
        <v>10</v>
      </c>
      <c r="B577" s="48" t="s">
        <v>17</v>
      </c>
      <c r="C577" s="173" t="s">
        <v>251</v>
      </c>
      <c r="D577" s="69"/>
      <c r="E577" s="69"/>
      <c r="F577" s="69" t="s">
        <v>136</v>
      </c>
      <c r="G577" s="63" t="s">
        <v>891</v>
      </c>
      <c r="H577" s="63"/>
      <c r="I577" s="63">
        <v>2028</v>
      </c>
      <c r="J577" s="48" t="str">
        <f t="shared" si="92"/>
        <v>Single Year</v>
      </c>
      <c r="K577" s="49" t="s">
        <v>237</v>
      </c>
      <c r="L577" s="63"/>
      <c r="M577" s="294" t="s">
        <v>899</v>
      </c>
      <c r="N577" s="64"/>
      <c r="O577" s="64"/>
      <c r="P577" s="64"/>
      <c r="Q577" s="64"/>
      <c r="R577" s="64"/>
      <c r="T577" s="66"/>
      <c r="U577" s="66"/>
      <c r="V577" s="66"/>
      <c r="W577" s="204"/>
      <c r="X577" s="52"/>
      <c r="Y577" s="52"/>
      <c r="Z577" s="53">
        <f t="shared" si="98"/>
        <v>0</v>
      </c>
      <c r="AA577" s="54">
        <f t="shared" si="94"/>
        <v>0</v>
      </c>
      <c r="AB577" s="55"/>
      <c r="AG577" s="57">
        <f t="shared" si="97"/>
        <v>0</v>
      </c>
      <c r="AJ577" s="45"/>
    </row>
    <row r="578" spans="1:36" ht="18" customHeight="1">
      <c r="A578" s="173" t="s">
        <v>10</v>
      </c>
      <c r="B578" s="173" t="s">
        <v>26</v>
      </c>
      <c r="C578" s="173" t="s">
        <v>251</v>
      </c>
      <c r="D578" s="173"/>
      <c r="E578" s="173"/>
      <c r="F578" s="173" t="s">
        <v>145</v>
      </c>
      <c r="G578" s="189" t="s">
        <v>891</v>
      </c>
      <c r="H578" s="189">
        <v>2025</v>
      </c>
      <c r="I578" s="189"/>
      <c r="J578" s="48" t="str">
        <f t="shared" si="92"/>
        <v>Single Year</v>
      </c>
      <c r="K578" s="189" t="s">
        <v>237</v>
      </c>
      <c r="L578" s="189"/>
      <c r="M578" s="183" t="s">
        <v>900</v>
      </c>
      <c r="N578" s="205"/>
      <c r="O578" s="205"/>
      <c r="P578" s="205"/>
      <c r="Q578" s="205"/>
      <c r="R578" s="64"/>
      <c r="T578" s="410"/>
      <c r="U578" s="411"/>
      <c r="V578" s="411"/>
      <c r="W578" s="204"/>
      <c r="X578" s="412"/>
      <c r="Y578" s="412"/>
      <c r="Z578" s="276">
        <f t="shared" si="98"/>
        <v>0</v>
      </c>
      <c r="AA578" s="332">
        <f t="shared" si="94"/>
        <v>0</v>
      </c>
      <c r="AB578" s="55">
        <f t="shared" ref="AB578:AB588" si="101">SUM(W578:Y578)</f>
        <v>0</v>
      </c>
      <c r="AG578" s="57">
        <f t="shared" si="97"/>
        <v>0</v>
      </c>
    </row>
    <row r="579" spans="1:36" ht="18" customHeight="1">
      <c r="A579" s="281" t="s">
        <v>10</v>
      </c>
      <c r="B579" s="281" t="s">
        <v>26</v>
      </c>
      <c r="C579" s="281" t="s">
        <v>251</v>
      </c>
      <c r="D579" s="281"/>
      <c r="E579" s="281"/>
      <c r="F579" s="281" t="s">
        <v>145</v>
      </c>
      <c r="G579" s="189" t="s">
        <v>891</v>
      </c>
      <c r="H579" s="200">
        <v>2025</v>
      </c>
      <c r="I579" s="200"/>
      <c r="J579" s="48" t="str">
        <f t="shared" si="92"/>
        <v>Single Year</v>
      </c>
      <c r="K579" s="189" t="s">
        <v>237</v>
      </c>
      <c r="L579" s="200"/>
      <c r="M579" s="183" t="s">
        <v>901</v>
      </c>
      <c r="N579" s="195"/>
      <c r="O579" s="195"/>
      <c r="P579" s="195"/>
      <c r="Q579" s="195"/>
      <c r="R579" s="64"/>
      <c r="T579" s="232"/>
      <c r="U579" s="413"/>
      <c r="V579" s="413"/>
      <c r="W579" s="204"/>
      <c r="X579" s="414"/>
      <c r="Y579" s="414"/>
      <c r="Z579" s="276">
        <f t="shared" si="98"/>
        <v>0</v>
      </c>
      <c r="AA579" s="332">
        <f t="shared" si="94"/>
        <v>0</v>
      </c>
      <c r="AB579" s="55">
        <f t="shared" si="101"/>
        <v>0</v>
      </c>
      <c r="AG579" s="57">
        <f t="shared" si="97"/>
        <v>0</v>
      </c>
    </row>
    <row r="580" spans="1:36" ht="18" customHeight="1">
      <c r="A580" s="173" t="s">
        <v>10</v>
      </c>
      <c r="B580" s="173" t="s">
        <v>26</v>
      </c>
      <c r="C580" s="173" t="s">
        <v>251</v>
      </c>
      <c r="D580" s="173"/>
      <c r="E580" s="173"/>
      <c r="F580" s="173" t="s">
        <v>136</v>
      </c>
      <c r="G580" s="189" t="s">
        <v>891</v>
      </c>
      <c r="H580" s="189">
        <v>2025</v>
      </c>
      <c r="I580" s="189"/>
      <c r="J580" s="48" t="str">
        <f t="shared" si="92"/>
        <v>Single Year</v>
      </c>
      <c r="K580" s="189" t="s">
        <v>237</v>
      </c>
      <c r="L580" s="189"/>
      <c r="M580" s="183" t="s">
        <v>902</v>
      </c>
      <c r="N580" s="195"/>
      <c r="O580" s="195"/>
      <c r="P580" s="195"/>
      <c r="Q580" s="195"/>
      <c r="R580" s="64"/>
      <c r="T580" s="415"/>
      <c r="U580" s="382"/>
      <c r="V580" s="382"/>
      <c r="W580" s="204"/>
      <c r="X580" s="195"/>
      <c r="Y580" s="195"/>
      <c r="Z580" s="276">
        <f t="shared" si="98"/>
        <v>0</v>
      </c>
      <c r="AA580" s="332">
        <f t="shared" si="94"/>
        <v>0</v>
      </c>
      <c r="AB580" s="55">
        <f t="shared" si="101"/>
        <v>0</v>
      </c>
      <c r="AG580" s="57">
        <f t="shared" si="97"/>
        <v>0</v>
      </c>
    </row>
    <row r="581" spans="1:36" ht="18" hidden="1" customHeight="1">
      <c r="A581" s="173" t="s">
        <v>10</v>
      </c>
      <c r="B581" s="173" t="s">
        <v>26</v>
      </c>
      <c r="C581" s="173" t="s">
        <v>251</v>
      </c>
      <c r="D581" s="173"/>
      <c r="E581" s="173"/>
      <c r="F581" s="173" t="s">
        <v>145</v>
      </c>
      <c r="G581" s="189" t="s">
        <v>891</v>
      </c>
      <c r="H581" s="189"/>
      <c r="I581" s="189">
        <v>2025</v>
      </c>
      <c r="J581" s="48" t="str">
        <f t="shared" si="92"/>
        <v>Single Year</v>
      </c>
      <c r="K581" s="189" t="s">
        <v>237</v>
      </c>
      <c r="L581" s="189"/>
      <c r="M581" s="295" t="s">
        <v>903</v>
      </c>
      <c r="N581" s="195"/>
      <c r="O581" s="195"/>
      <c r="P581" s="195"/>
      <c r="Q581" s="195"/>
      <c r="R581" s="64"/>
      <c r="T581" s="296"/>
      <c r="U581" s="194"/>
      <c r="V581" s="194"/>
      <c r="W581" s="204"/>
      <c r="X581" s="194"/>
      <c r="Y581" s="194"/>
      <c r="Z581" s="53">
        <f t="shared" si="98"/>
        <v>0</v>
      </c>
      <c r="AA581" s="54">
        <f t="shared" si="94"/>
        <v>0</v>
      </c>
      <c r="AB581" s="55">
        <f t="shared" si="101"/>
        <v>0</v>
      </c>
      <c r="AG581" s="57">
        <f t="shared" si="97"/>
        <v>0</v>
      </c>
      <c r="AJ581" s="45"/>
    </row>
    <row r="582" spans="1:36" ht="18" hidden="1" customHeight="1">
      <c r="A582" s="173" t="s">
        <v>10</v>
      </c>
      <c r="B582" s="173" t="s">
        <v>26</v>
      </c>
      <c r="C582" s="173" t="s">
        <v>251</v>
      </c>
      <c r="D582" s="173"/>
      <c r="E582" s="173"/>
      <c r="F582" s="173" t="s">
        <v>136</v>
      </c>
      <c r="G582" s="189" t="s">
        <v>891</v>
      </c>
      <c r="H582" s="189"/>
      <c r="I582" s="189">
        <v>2025</v>
      </c>
      <c r="J582" s="48" t="str">
        <f t="shared" ref="J582:J645" si="102">IF(COUNT(T582:Y582)&gt;1,"Multi Year","Single Year")</f>
        <v>Single Year</v>
      </c>
      <c r="K582" s="189" t="s">
        <v>237</v>
      </c>
      <c r="L582" s="189"/>
      <c r="M582" s="295" t="s">
        <v>904</v>
      </c>
      <c r="N582" s="195"/>
      <c r="O582" s="195"/>
      <c r="P582" s="195"/>
      <c r="Q582" s="195"/>
      <c r="R582" s="64"/>
      <c r="T582" s="210"/>
      <c r="U582" s="211"/>
      <c r="V582" s="211"/>
      <c r="W582" s="204"/>
      <c r="X582" s="194"/>
      <c r="Y582" s="194"/>
      <c r="Z582" s="53">
        <f t="shared" si="98"/>
        <v>0</v>
      </c>
      <c r="AA582" s="54">
        <f t="shared" ref="AA582:AA645" si="103">SUM(T582:Y582)</f>
        <v>0</v>
      </c>
      <c r="AB582" s="55">
        <f t="shared" si="101"/>
        <v>0</v>
      </c>
      <c r="AG582" s="57">
        <f t="shared" ref="AG582:AG638" si="104">VALUE(TEXT(AD582,"#")&amp;"."&amp;TEXT(COUNT(T582:Y582),"#")&amp;TEXT(AA582*10,"0000000"))</f>
        <v>0</v>
      </c>
      <c r="AJ582" s="45"/>
    </row>
    <row r="583" spans="1:36" ht="18" customHeight="1">
      <c r="A583" s="173" t="s">
        <v>10</v>
      </c>
      <c r="B583" s="173" t="s">
        <v>26</v>
      </c>
      <c r="C583" s="173" t="s">
        <v>251</v>
      </c>
      <c r="D583" s="173"/>
      <c r="E583" s="173"/>
      <c r="F583" s="173" t="s">
        <v>136</v>
      </c>
      <c r="G583" s="189" t="s">
        <v>891</v>
      </c>
      <c r="H583" s="189">
        <v>2025</v>
      </c>
      <c r="I583" s="189"/>
      <c r="J583" s="48" t="str">
        <f t="shared" si="102"/>
        <v>Single Year</v>
      </c>
      <c r="K583" s="189" t="s">
        <v>237</v>
      </c>
      <c r="L583" s="189"/>
      <c r="M583" s="183" t="s">
        <v>905</v>
      </c>
      <c r="N583" s="195"/>
      <c r="O583" s="195"/>
      <c r="P583" s="195"/>
      <c r="Q583" s="195"/>
      <c r="R583" s="64"/>
      <c r="T583" s="415"/>
      <c r="U583" s="382"/>
      <c r="V583" s="382"/>
      <c r="W583" s="204"/>
      <c r="X583" s="288"/>
      <c r="Y583" s="288"/>
      <c r="Z583" s="276">
        <f t="shared" si="98"/>
        <v>0</v>
      </c>
      <c r="AA583" s="332">
        <f t="shared" si="103"/>
        <v>0</v>
      </c>
      <c r="AB583" s="55">
        <f t="shared" si="101"/>
        <v>0</v>
      </c>
      <c r="AG583" s="57">
        <f t="shared" si="104"/>
        <v>0</v>
      </c>
    </row>
    <row r="584" spans="1:36" ht="18" hidden="1" customHeight="1">
      <c r="A584" s="281" t="s">
        <v>10</v>
      </c>
      <c r="B584" s="281" t="s">
        <v>26</v>
      </c>
      <c r="C584" s="281" t="s">
        <v>251</v>
      </c>
      <c r="D584" s="281"/>
      <c r="E584" s="281"/>
      <c r="F584" s="281" t="s">
        <v>145</v>
      </c>
      <c r="G584" s="189" t="s">
        <v>891</v>
      </c>
      <c r="H584" s="200"/>
      <c r="I584" s="200">
        <v>2025</v>
      </c>
      <c r="J584" s="48" t="str">
        <f t="shared" si="102"/>
        <v>Single Year</v>
      </c>
      <c r="K584" s="189" t="s">
        <v>237</v>
      </c>
      <c r="L584" s="200"/>
      <c r="M584" s="295" t="s">
        <v>906</v>
      </c>
      <c r="N584" s="195"/>
      <c r="O584" s="195"/>
      <c r="P584" s="195"/>
      <c r="Q584" s="195"/>
      <c r="R584" s="64"/>
      <c r="T584" s="232"/>
      <c r="U584" s="283"/>
      <c r="V584" s="283"/>
      <c r="W584" s="204"/>
      <c r="X584" s="195"/>
      <c r="Y584" s="195"/>
      <c r="Z584" s="53">
        <f t="shared" si="98"/>
        <v>0</v>
      </c>
      <c r="AA584" s="54">
        <f t="shared" si="103"/>
        <v>0</v>
      </c>
      <c r="AB584" s="55">
        <f t="shared" si="101"/>
        <v>0</v>
      </c>
      <c r="AG584" s="57">
        <f t="shared" si="104"/>
        <v>0</v>
      </c>
      <c r="AJ584" s="45"/>
    </row>
    <row r="585" spans="1:36" ht="18" customHeight="1">
      <c r="A585" s="173" t="s">
        <v>10</v>
      </c>
      <c r="B585" s="173" t="s">
        <v>26</v>
      </c>
      <c r="C585" s="173" t="s">
        <v>251</v>
      </c>
      <c r="D585" s="173"/>
      <c r="E585" s="173"/>
      <c r="F585" s="173" t="s">
        <v>145</v>
      </c>
      <c r="G585" s="189" t="s">
        <v>891</v>
      </c>
      <c r="H585" s="189">
        <v>2025</v>
      </c>
      <c r="I585" s="189"/>
      <c r="J585" s="48" t="str">
        <f t="shared" si="102"/>
        <v>Single Year</v>
      </c>
      <c r="K585" s="189" t="s">
        <v>237</v>
      </c>
      <c r="L585" s="189"/>
      <c r="M585" s="183" t="s">
        <v>907</v>
      </c>
      <c r="N585" s="195"/>
      <c r="O585" s="195"/>
      <c r="P585" s="195"/>
      <c r="Q585" s="195"/>
      <c r="R585" s="64"/>
      <c r="T585" s="415"/>
      <c r="U585" s="288"/>
      <c r="V585" s="288"/>
      <c r="W585" s="204"/>
      <c r="X585" s="288"/>
      <c r="Y585" s="288"/>
      <c r="Z585" s="276">
        <f t="shared" si="98"/>
        <v>0</v>
      </c>
      <c r="AA585" s="332">
        <f t="shared" si="103"/>
        <v>0</v>
      </c>
      <c r="AB585" s="55">
        <f t="shared" si="101"/>
        <v>0</v>
      </c>
      <c r="AG585" s="57">
        <f t="shared" si="104"/>
        <v>0</v>
      </c>
    </row>
    <row r="586" spans="1:36" ht="18" customHeight="1">
      <c r="A586" s="281" t="s">
        <v>10</v>
      </c>
      <c r="B586" s="281" t="s">
        <v>26</v>
      </c>
      <c r="C586" s="281" t="s">
        <v>251</v>
      </c>
      <c r="D586" s="281"/>
      <c r="E586" s="281"/>
      <c r="F586" s="281" t="s">
        <v>136</v>
      </c>
      <c r="G586" s="189" t="s">
        <v>891</v>
      </c>
      <c r="H586" s="200">
        <v>2025</v>
      </c>
      <c r="I586" s="200"/>
      <c r="J586" s="48" t="str">
        <f t="shared" si="102"/>
        <v>Single Year</v>
      </c>
      <c r="K586" s="189" t="s">
        <v>237</v>
      </c>
      <c r="L586" s="200"/>
      <c r="M586" s="183" t="s">
        <v>908</v>
      </c>
      <c r="N586" s="195"/>
      <c r="O586" s="195"/>
      <c r="P586" s="195"/>
      <c r="Q586" s="195"/>
      <c r="R586" s="64"/>
      <c r="T586" s="232"/>
      <c r="U586" s="283"/>
      <c r="V586" s="283"/>
      <c r="W586" s="204"/>
      <c r="X586" s="195"/>
      <c r="Y586" s="195"/>
      <c r="Z586" s="276">
        <f t="shared" si="98"/>
        <v>0</v>
      </c>
      <c r="AA586" s="332">
        <f t="shared" si="103"/>
        <v>0</v>
      </c>
      <c r="AB586" s="55">
        <f t="shared" si="101"/>
        <v>0</v>
      </c>
      <c r="AG586" s="57">
        <f t="shared" si="104"/>
        <v>0</v>
      </c>
    </row>
    <row r="587" spans="1:36" ht="18" hidden="1" customHeight="1">
      <c r="A587" s="173" t="s">
        <v>10</v>
      </c>
      <c r="B587" s="173" t="s">
        <v>26</v>
      </c>
      <c r="C587" s="173" t="s">
        <v>251</v>
      </c>
      <c r="D587" s="173"/>
      <c r="E587" s="173"/>
      <c r="F587" s="173" t="s">
        <v>151</v>
      </c>
      <c r="G587" s="189" t="s">
        <v>891</v>
      </c>
      <c r="H587" s="189"/>
      <c r="I587" s="189">
        <v>2025</v>
      </c>
      <c r="J587" s="48" t="str">
        <f t="shared" si="102"/>
        <v>Single Year</v>
      </c>
      <c r="K587" s="189" t="s">
        <v>237</v>
      </c>
      <c r="L587" s="189"/>
      <c r="M587" s="295" t="s">
        <v>909</v>
      </c>
      <c r="N587" s="205"/>
      <c r="O587" s="205"/>
      <c r="P587" s="205"/>
      <c r="Q587" s="205"/>
      <c r="R587" s="64"/>
      <c r="T587" s="210"/>
      <c r="U587" s="211"/>
      <c r="V587" s="211"/>
      <c r="W587" s="204"/>
      <c r="X587" s="194"/>
      <c r="Y587" s="194"/>
      <c r="Z587" s="53">
        <f t="shared" si="98"/>
        <v>0</v>
      </c>
      <c r="AA587" s="54">
        <f t="shared" si="103"/>
        <v>0</v>
      </c>
      <c r="AB587" s="55">
        <f t="shared" si="101"/>
        <v>0</v>
      </c>
      <c r="AG587" s="57">
        <f t="shared" si="104"/>
        <v>0</v>
      </c>
      <c r="AJ587" s="45"/>
    </row>
    <row r="588" spans="1:36" ht="18" customHeight="1">
      <c r="A588" s="77" t="s">
        <v>10</v>
      </c>
      <c r="B588" s="77" t="s">
        <v>26</v>
      </c>
      <c r="C588" s="77" t="s">
        <v>251</v>
      </c>
      <c r="D588" s="77"/>
      <c r="E588" s="77"/>
      <c r="F588" s="77" t="s">
        <v>136</v>
      </c>
      <c r="G588" s="189" t="s">
        <v>891</v>
      </c>
      <c r="H588" s="79">
        <v>2025</v>
      </c>
      <c r="I588" s="189"/>
      <c r="J588" s="48" t="str">
        <f t="shared" si="102"/>
        <v>Single Year</v>
      </c>
      <c r="K588" s="78" t="s">
        <v>237</v>
      </c>
      <c r="L588" s="79"/>
      <c r="M588" s="183" t="s">
        <v>910</v>
      </c>
      <c r="N588" s="74"/>
      <c r="O588" s="74"/>
      <c r="P588" s="74"/>
      <c r="Q588" s="74"/>
      <c r="R588" s="64"/>
      <c r="T588" s="106"/>
      <c r="U588" s="151"/>
      <c r="V588" s="151"/>
      <c r="W588" s="204"/>
      <c r="X588" s="151"/>
      <c r="Y588" s="74"/>
      <c r="Z588" s="343">
        <f t="shared" si="98"/>
        <v>0</v>
      </c>
      <c r="AA588" s="332">
        <f t="shared" si="103"/>
        <v>0</v>
      </c>
      <c r="AB588" s="55">
        <f t="shared" si="101"/>
        <v>0</v>
      </c>
      <c r="AG588" s="57">
        <f t="shared" si="104"/>
        <v>0</v>
      </c>
    </row>
    <row r="589" spans="1:36" ht="18" customHeight="1">
      <c r="A589" s="48" t="s">
        <v>10</v>
      </c>
      <c r="B589" s="48" t="s">
        <v>26</v>
      </c>
      <c r="C589" s="48" t="s">
        <v>251</v>
      </c>
      <c r="D589" s="48"/>
      <c r="E589" s="48"/>
      <c r="F589" s="48" t="s">
        <v>136</v>
      </c>
      <c r="G589" s="49" t="s">
        <v>891</v>
      </c>
      <c r="H589" s="49">
        <v>2027</v>
      </c>
      <c r="I589" s="49"/>
      <c r="J589" s="48" t="str">
        <f t="shared" si="102"/>
        <v>Single Year</v>
      </c>
      <c r="K589" s="49" t="s">
        <v>237</v>
      </c>
      <c r="L589" s="49"/>
      <c r="M589" s="183" t="s">
        <v>911</v>
      </c>
      <c r="N589" s="64"/>
      <c r="O589" s="64"/>
      <c r="P589" s="64"/>
      <c r="Q589" s="64"/>
      <c r="R589" s="64"/>
      <c r="T589" s="287"/>
      <c r="U589" s="287"/>
      <c r="V589" s="287"/>
      <c r="W589" s="204"/>
      <c r="X589" s="275"/>
      <c r="Y589" s="275"/>
      <c r="Z589" s="276">
        <f t="shared" si="98"/>
        <v>0</v>
      </c>
      <c r="AA589" s="332">
        <f t="shared" si="103"/>
        <v>0</v>
      </c>
      <c r="AB589" s="55">
        <f>SUM(Y589)</f>
        <v>0</v>
      </c>
      <c r="AG589" s="57">
        <f t="shared" si="104"/>
        <v>0</v>
      </c>
    </row>
    <row r="590" spans="1:36" ht="18" hidden="1" customHeight="1">
      <c r="A590" s="48" t="s">
        <v>10</v>
      </c>
      <c r="B590" s="48" t="s">
        <v>26</v>
      </c>
      <c r="C590" s="173" t="s">
        <v>251</v>
      </c>
      <c r="D590" s="69"/>
      <c r="E590" s="69"/>
      <c r="F590" s="69" t="s">
        <v>136</v>
      </c>
      <c r="G590" s="63" t="s">
        <v>891</v>
      </c>
      <c r="H590" s="63"/>
      <c r="I590" s="63">
        <v>2028</v>
      </c>
      <c r="J590" s="48" t="str">
        <f t="shared" si="102"/>
        <v>Single Year</v>
      </c>
      <c r="K590" s="49" t="s">
        <v>237</v>
      </c>
      <c r="L590" s="63"/>
      <c r="M590" s="183" t="s">
        <v>912</v>
      </c>
      <c r="N590" s="64"/>
      <c r="O590" s="64"/>
      <c r="P590" s="64"/>
      <c r="Q590" s="64"/>
      <c r="R590" s="64"/>
      <c r="T590" s="66"/>
      <c r="U590" s="66"/>
      <c r="V590" s="66"/>
      <c r="W590" s="204"/>
      <c r="X590" s="52"/>
      <c r="Y590" s="52"/>
      <c r="Z590" s="53">
        <f t="shared" si="98"/>
        <v>0</v>
      </c>
      <c r="AA590" s="54">
        <f t="shared" si="103"/>
        <v>0</v>
      </c>
      <c r="AB590" s="55"/>
      <c r="AG590" s="57">
        <f t="shared" si="104"/>
        <v>0</v>
      </c>
      <c r="AJ590" s="45"/>
    </row>
    <row r="591" spans="1:36" ht="18" hidden="1" customHeight="1">
      <c r="A591" s="48" t="s">
        <v>10</v>
      </c>
      <c r="B591" s="48" t="s">
        <v>26</v>
      </c>
      <c r="C591" s="173" t="s">
        <v>251</v>
      </c>
      <c r="D591" s="69"/>
      <c r="E591" s="69"/>
      <c r="F591" s="69" t="s">
        <v>145</v>
      </c>
      <c r="G591" s="63" t="s">
        <v>891</v>
      </c>
      <c r="H591" s="63"/>
      <c r="I591" s="63">
        <v>2028</v>
      </c>
      <c r="J591" s="48" t="str">
        <f t="shared" si="102"/>
        <v>Single Year</v>
      </c>
      <c r="K591" s="49" t="s">
        <v>237</v>
      </c>
      <c r="L591" s="63"/>
      <c r="M591" s="183" t="s">
        <v>913</v>
      </c>
      <c r="N591" s="64"/>
      <c r="O591" s="64"/>
      <c r="P591" s="64"/>
      <c r="Q591" s="64"/>
      <c r="R591" s="64"/>
      <c r="T591" s="66"/>
      <c r="U591" s="66"/>
      <c r="V591" s="66"/>
      <c r="W591" s="204"/>
      <c r="X591" s="52"/>
      <c r="Y591" s="52"/>
      <c r="Z591" s="53"/>
      <c r="AA591" s="54">
        <f t="shared" si="103"/>
        <v>0</v>
      </c>
      <c r="AB591" s="55"/>
      <c r="AG591" s="57">
        <f t="shared" si="104"/>
        <v>0</v>
      </c>
      <c r="AJ591" s="45"/>
    </row>
    <row r="592" spans="1:36" ht="18" hidden="1" customHeight="1">
      <c r="A592" s="48" t="s">
        <v>66</v>
      </c>
      <c r="B592" s="48" t="s">
        <v>188</v>
      </c>
      <c r="C592" s="48" t="s">
        <v>251</v>
      </c>
      <c r="D592" s="48"/>
      <c r="E592" s="48"/>
      <c r="F592" s="48" t="s">
        <v>145</v>
      </c>
      <c r="G592" s="49" t="s">
        <v>891</v>
      </c>
      <c r="H592" s="49"/>
      <c r="I592" s="49"/>
      <c r="J592" s="48" t="str">
        <f t="shared" si="102"/>
        <v>Single Year</v>
      </c>
      <c r="K592" s="49"/>
      <c r="L592" s="69"/>
      <c r="M592" s="67" t="s">
        <v>914</v>
      </c>
      <c r="N592" s="64"/>
      <c r="O592" s="64"/>
      <c r="P592" s="64"/>
      <c r="Q592" s="64"/>
      <c r="R592" s="64"/>
      <c r="T592" s="66"/>
      <c r="U592" s="66"/>
      <c r="V592" s="66"/>
      <c r="W592" s="204"/>
      <c r="X592" s="52"/>
      <c r="Y592" s="52"/>
      <c r="Z592" s="53"/>
      <c r="AA592" s="54">
        <f t="shared" si="103"/>
        <v>0</v>
      </c>
      <c r="AB592" s="55"/>
      <c r="AG592" s="57">
        <f t="shared" si="104"/>
        <v>0</v>
      </c>
      <c r="AJ592" s="45"/>
    </row>
    <row r="593" spans="1:36" ht="18" hidden="1" customHeight="1">
      <c r="A593" s="48" t="s">
        <v>39</v>
      </c>
      <c r="B593" s="48" t="s">
        <v>40</v>
      </c>
      <c r="C593" s="173" t="s">
        <v>251</v>
      </c>
      <c r="D593" s="69"/>
      <c r="E593" s="69"/>
      <c r="F593" s="173" t="s">
        <v>145</v>
      </c>
      <c r="G593" s="63" t="s">
        <v>891</v>
      </c>
      <c r="H593" s="63"/>
      <c r="I593" s="63">
        <v>2027</v>
      </c>
      <c r="J593" s="48" t="str">
        <f t="shared" si="102"/>
        <v>Single Year</v>
      </c>
      <c r="K593" s="49" t="s">
        <v>237</v>
      </c>
      <c r="L593" s="63"/>
      <c r="M593" s="183" t="s">
        <v>915</v>
      </c>
      <c r="N593" s="64"/>
      <c r="O593" s="64"/>
      <c r="P593" s="64"/>
      <c r="Q593" s="64"/>
      <c r="R593" s="64"/>
      <c r="T593" s="66"/>
      <c r="U593" s="66"/>
      <c r="V593" s="66"/>
      <c r="W593" s="204"/>
      <c r="X593" s="52"/>
      <c r="Y593" s="52"/>
      <c r="Z593" s="53"/>
      <c r="AA593" s="54">
        <f t="shared" si="103"/>
        <v>0</v>
      </c>
      <c r="AB593" s="55"/>
      <c r="AG593" s="57">
        <f t="shared" si="104"/>
        <v>0</v>
      </c>
      <c r="AJ593" s="45"/>
    </row>
    <row r="594" spans="1:36" ht="18" hidden="1" customHeight="1">
      <c r="A594" s="48" t="s">
        <v>39</v>
      </c>
      <c r="B594" s="48" t="s">
        <v>40</v>
      </c>
      <c r="C594" s="173" t="s">
        <v>251</v>
      </c>
      <c r="D594" s="69"/>
      <c r="E594" s="69"/>
      <c r="F594" s="173" t="s">
        <v>145</v>
      </c>
      <c r="G594" s="63" t="s">
        <v>891</v>
      </c>
      <c r="H594" s="63"/>
      <c r="I594" s="63">
        <v>2028</v>
      </c>
      <c r="J594" s="48" t="str">
        <f t="shared" si="102"/>
        <v>Single Year</v>
      </c>
      <c r="K594" s="49" t="s">
        <v>237</v>
      </c>
      <c r="L594" s="63"/>
      <c r="M594" s="69" t="s">
        <v>916</v>
      </c>
      <c r="N594" s="64"/>
      <c r="O594" s="64"/>
      <c r="P594" s="64"/>
      <c r="Q594" s="64"/>
      <c r="R594" s="64"/>
      <c r="T594" s="66"/>
      <c r="U594" s="66"/>
      <c r="V594" s="66"/>
      <c r="W594" s="204"/>
      <c r="X594" s="52"/>
      <c r="Y594" s="52"/>
      <c r="Z594" s="53"/>
      <c r="AA594" s="54">
        <f t="shared" si="103"/>
        <v>0</v>
      </c>
      <c r="AB594" s="55"/>
      <c r="AG594" s="57">
        <f t="shared" si="104"/>
        <v>0</v>
      </c>
      <c r="AJ594" s="45"/>
    </row>
    <row r="595" spans="1:36" ht="18" hidden="1" customHeight="1">
      <c r="A595" s="69"/>
      <c r="B595" s="69"/>
      <c r="C595" s="69"/>
      <c r="D595" s="69"/>
      <c r="E595" s="69"/>
      <c r="F595" s="69"/>
      <c r="G595" s="63"/>
      <c r="H595" s="63"/>
      <c r="I595" s="63"/>
      <c r="J595" s="48" t="str">
        <f t="shared" si="102"/>
        <v>Single Year</v>
      </c>
      <c r="K595" s="63"/>
      <c r="L595" s="69"/>
      <c r="M595" s="69"/>
      <c r="N595" s="64"/>
      <c r="O595" s="64"/>
      <c r="P595" s="64"/>
      <c r="Q595" s="64"/>
      <c r="R595" s="64"/>
      <c r="T595" s="66"/>
      <c r="U595" s="66"/>
      <c r="V595" s="66"/>
      <c r="W595" s="204"/>
      <c r="X595" s="52"/>
      <c r="Y595" s="52"/>
      <c r="Z595" s="53"/>
      <c r="AA595" s="54">
        <f t="shared" si="103"/>
        <v>0</v>
      </c>
      <c r="AB595" s="55"/>
      <c r="AG595" s="57">
        <f t="shared" si="104"/>
        <v>0</v>
      </c>
      <c r="AJ595" s="45"/>
    </row>
    <row r="596" spans="1:36" ht="18" hidden="1" customHeight="1">
      <c r="A596" s="69"/>
      <c r="B596" s="69"/>
      <c r="C596" s="69"/>
      <c r="D596" s="69"/>
      <c r="E596" s="69"/>
      <c r="F596" s="69"/>
      <c r="G596" s="63"/>
      <c r="H596" s="63"/>
      <c r="I596" s="63"/>
      <c r="J596" s="48" t="str">
        <f t="shared" si="102"/>
        <v>Single Year</v>
      </c>
      <c r="K596" s="63"/>
      <c r="L596" s="69"/>
      <c r="M596" s="69"/>
      <c r="N596" s="64"/>
      <c r="O596" s="64"/>
      <c r="P596" s="64"/>
      <c r="Q596" s="64"/>
      <c r="R596" s="64"/>
      <c r="T596" s="66"/>
      <c r="U596" s="66"/>
      <c r="V596" s="66"/>
      <c r="W596" s="204"/>
      <c r="X596" s="52"/>
      <c r="Y596" s="52"/>
      <c r="Z596" s="53"/>
      <c r="AA596" s="54">
        <f t="shared" si="103"/>
        <v>0</v>
      </c>
      <c r="AB596" s="55"/>
      <c r="AG596" s="57">
        <f t="shared" si="104"/>
        <v>0</v>
      </c>
      <c r="AJ596" s="45"/>
    </row>
    <row r="597" spans="1:36" ht="18" hidden="1" customHeight="1">
      <c r="A597" s="69"/>
      <c r="B597" s="69"/>
      <c r="C597" s="69"/>
      <c r="D597" s="69"/>
      <c r="E597" s="69"/>
      <c r="F597" s="69"/>
      <c r="G597" s="63"/>
      <c r="H597" s="63"/>
      <c r="I597" s="63"/>
      <c r="J597" s="48" t="str">
        <f t="shared" si="102"/>
        <v>Single Year</v>
      </c>
      <c r="K597" s="63"/>
      <c r="L597" s="69"/>
      <c r="M597" s="69"/>
      <c r="N597" s="64"/>
      <c r="O597" s="64"/>
      <c r="P597" s="64"/>
      <c r="Q597" s="64"/>
      <c r="R597" s="64"/>
      <c r="T597" s="66"/>
      <c r="U597" s="66"/>
      <c r="V597" s="66"/>
      <c r="W597" s="204"/>
      <c r="X597" s="52"/>
      <c r="Y597" s="52"/>
      <c r="Z597" s="53"/>
      <c r="AA597" s="54">
        <f t="shared" si="103"/>
        <v>0</v>
      </c>
      <c r="AB597" s="55"/>
      <c r="AG597" s="57">
        <f t="shared" si="104"/>
        <v>0</v>
      </c>
      <c r="AJ597" s="45"/>
    </row>
    <row r="598" spans="1:36" ht="18" hidden="1" customHeight="1">
      <c r="A598" s="69"/>
      <c r="B598" s="69"/>
      <c r="C598" s="69"/>
      <c r="D598" s="69"/>
      <c r="E598" s="69"/>
      <c r="F598" s="69"/>
      <c r="G598" s="63"/>
      <c r="H598" s="63"/>
      <c r="I598" s="63"/>
      <c r="J598" s="48" t="str">
        <f t="shared" si="102"/>
        <v>Single Year</v>
      </c>
      <c r="K598" s="63"/>
      <c r="L598" s="69"/>
      <c r="M598" s="69"/>
      <c r="N598" s="64"/>
      <c r="O598" s="64"/>
      <c r="P598" s="64"/>
      <c r="Q598" s="64"/>
      <c r="R598" s="64"/>
      <c r="T598" s="66"/>
      <c r="U598" s="66"/>
      <c r="V598" s="66"/>
      <c r="W598" s="204"/>
      <c r="X598" s="52"/>
      <c r="Y598" s="52"/>
      <c r="Z598" s="53"/>
      <c r="AA598" s="54">
        <f t="shared" si="103"/>
        <v>0</v>
      </c>
      <c r="AB598" s="55"/>
      <c r="AG598" s="57">
        <f t="shared" si="104"/>
        <v>0</v>
      </c>
      <c r="AJ598" s="45"/>
    </row>
    <row r="599" spans="1:36" ht="18" hidden="1" customHeight="1">
      <c r="A599" s="69"/>
      <c r="B599" s="69"/>
      <c r="C599" s="69"/>
      <c r="D599" s="69"/>
      <c r="E599" s="69"/>
      <c r="F599" s="69"/>
      <c r="G599" s="63"/>
      <c r="H599" s="63"/>
      <c r="I599" s="63"/>
      <c r="J599" s="48" t="str">
        <f t="shared" si="102"/>
        <v>Single Year</v>
      </c>
      <c r="K599" s="63"/>
      <c r="L599" s="69"/>
      <c r="M599" s="69"/>
      <c r="N599" s="64"/>
      <c r="O599" s="64"/>
      <c r="P599" s="64"/>
      <c r="Q599" s="64"/>
      <c r="R599" s="64"/>
      <c r="T599" s="66"/>
      <c r="U599" s="66"/>
      <c r="V599" s="66"/>
      <c r="W599" s="204"/>
      <c r="X599" s="52"/>
      <c r="Y599" s="52"/>
      <c r="Z599" s="53"/>
      <c r="AA599" s="54">
        <f t="shared" si="103"/>
        <v>0</v>
      </c>
      <c r="AB599" s="55"/>
      <c r="AG599" s="57">
        <f t="shared" si="104"/>
        <v>0</v>
      </c>
      <c r="AJ599" s="45"/>
    </row>
    <row r="600" spans="1:36" ht="18" hidden="1" customHeight="1">
      <c r="A600" s="69"/>
      <c r="B600" s="69"/>
      <c r="C600" s="69"/>
      <c r="D600" s="69"/>
      <c r="E600" s="69"/>
      <c r="F600" s="69"/>
      <c r="G600" s="63"/>
      <c r="H600" s="63"/>
      <c r="I600" s="63"/>
      <c r="J600" s="48" t="str">
        <f t="shared" si="102"/>
        <v>Single Year</v>
      </c>
      <c r="K600" s="63"/>
      <c r="L600" s="69"/>
      <c r="M600" s="69"/>
      <c r="N600" s="64"/>
      <c r="O600" s="64"/>
      <c r="P600" s="64"/>
      <c r="Q600" s="64"/>
      <c r="R600" s="64"/>
      <c r="T600" s="66"/>
      <c r="U600" s="66"/>
      <c r="V600" s="66"/>
      <c r="W600" s="204"/>
      <c r="X600" s="52"/>
      <c r="Y600" s="52"/>
      <c r="Z600" s="53"/>
      <c r="AA600" s="54">
        <f t="shared" si="103"/>
        <v>0</v>
      </c>
      <c r="AB600" s="55"/>
      <c r="AG600" s="57">
        <f t="shared" si="104"/>
        <v>0</v>
      </c>
      <c r="AJ600" s="45"/>
    </row>
    <row r="601" spans="1:36" ht="18" hidden="1" customHeight="1">
      <c r="A601" s="69"/>
      <c r="B601" s="69"/>
      <c r="C601" s="69"/>
      <c r="D601" s="69"/>
      <c r="E601" s="69"/>
      <c r="F601" s="69"/>
      <c r="G601" s="63"/>
      <c r="H601" s="63"/>
      <c r="I601" s="63"/>
      <c r="J601" s="48" t="str">
        <f t="shared" si="102"/>
        <v>Single Year</v>
      </c>
      <c r="K601" s="63"/>
      <c r="L601" s="69"/>
      <c r="M601" s="69"/>
      <c r="N601" s="64"/>
      <c r="O601" s="64"/>
      <c r="P601" s="64"/>
      <c r="Q601" s="64"/>
      <c r="R601" s="64"/>
      <c r="T601" s="66"/>
      <c r="U601" s="66"/>
      <c r="V601" s="66"/>
      <c r="W601" s="204"/>
      <c r="X601" s="52"/>
      <c r="Y601" s="52"/>
      <c r="Z601" s="53"/>
      <c r="AA601" s="54">
        <f t="shared" si="103"/>
        <v>0</v>
      </c>
      <c r="AB601" s="55"/>
      <c r="AG601" s="57">
        <f t="shared" si="104"/>
        <v>0</v>
      </c>
      <c r="AJ601" s="45"/>
    </row>
    <row r="602" spans="1:36" ht="18" hidden="1" customHeight="1">
      <c r="A602" s="69"/>
      <c r="B602" s="69"/>
      <c r="C602" s="69"/>
      <c r="D602" s="69"/>
      <c r="E602" s="69"/>
      <c r="F602" s="69"/>
      <c r="G602" s="63"/>
      <c r="H602" s="63"/>
      <c r="I602" s="63"/>
      <c r="J602" s="48" t="str">
        <f t="shared" si="102"/>
        <v>Single Year</v>
      </c>
      <c r="K602" s="63"/>
      <c r="L602" s="69"/>
      <c r="M602" s="69"/>
      <c r="N602" s="64"/>
      <c r="O602" s="64"/>
      <c r="P602" s="64"/>
      <c r="Q602" s="64"/>
      <c r="R602" s="64"/>
      <c r="T602" s="66"/>
      <c r="U602" s="66"/>
      <c r="V602" s="66"/>
      <c r="W602" s="204"/>
      <c r="X602" s="52"/>
      <c r="Y602" s="52"/>
      <c r="Z602" s="53"/>
      <c r="AA602" s="54">
        <f t="shared" si="103"/>
        <v>0</v>
      </c>
      <c r="AB602" s="55"/>
      <c r="AG602" s="57">
        <f t="shared" si="104"/>
        <v>0</v>
      </c>
      <c r="AJ602" s="45"/>
    </row>
    <row r="603" spans="1:36" ht="18" hidden="1" customHeight="1">
      <c r="A603" s="69"/>
      <c r="B603" s="69"/>
      <c r="C603" s="69"/>
      <c r="D603" s="69"/>
      <c r="E603" s="69"/>
      <c r="F603" s="69"/>
      <c r="G603" s="63"/>
      <c r="H603" s="63"/>
      <c r="I603" s="63"/>
      <c r="J603" s="48" t="str">
        <f t="shared" si="102"/>
        <v>Single Year</v>
      </c>
      <c r="K603" s="63"/>
      <c r="L603" s="69"/>
      <c r="M603" s="69"/>
      <c r="N603" s="64"/>
      <c r="O603" s="64"/>
      <c r="P603" s="64"/>
      <c r="Q603" s="64"/>
      <c r="R603" s="64"/>
      <c r="T603" s="66"/>
      <c r="U603" s="66"/>
      <c r="V603" s="66"/>
      <c r="W603" s="204"/>
      <c r="X603" s="52"/>
      <c r="Y603" s="52"/>
      <c r="Z603" s="53"/>
      <c r="AA603" s="54">
        <f t="shared" si="103"/>
        <v>0</v>
      </c>
      <c r="AB603" s="55"/>
      <c r="AG603" s="57">
        <f t="shared" si="104"/>
        <v>0</v>
      </c>
      <c r="AJ603" s="45"/>
    </row>
    <row r="604" spans="1:36" ht="18" hidden="1" customHeight="1">
      <c r="A604" s="69"/>
      <c r="B604" s="69"/>
      <c r="C604" s="69"/>
      <c r="D604" s="69"/>
      <c r="E604" s="69"/>
      <c r="F604" s="69"/>
      <c r="G604" s="63"/>
      <c r="H604" s="63"/>
      <c r="I604" s="63"/>
      <c r="J604" s="48" t="str">
        <f t="shared" si="102"/>
        <v>Single Year</v>
      </c>
      <c r="K604" s="63"/>
      <c r="L604" s="69"/>
      <c r="M604" s="69"/>
      <c r="N604" s="64"/>
      <c r="O604" s="64"/>
      <c r="P604" s="64"/>
      <c r="Q604" s="64"/>
      <c r="R604" s="64"/>
      <c r="T604" s="66"/>
      <c r="U604" s="66"/>
      <c r="V604" s="66"/>
      <c r="W604" s="204"/>
      <c r="X604" s="52"/>
      <c r="Y604" s="52"/>
      <c r="Z604" s="53"/>
      <c r="AA604" s="54">
        <f t="shared" si="103"/>
        <v>0</v>
      </c>
      <c r="AB604" s="55"/>
      <c r="AG604" s="57">
        <f t="shared" si="104"/>
        <v>0</v>
      </c>
      <c r="AJ604" s="45"/>
    </row>
    <row r="605" spans="1:36" ht="18" hidden="1" customHeight="1">
      <c r="A605" s="69"/>
      <c r="B605" s="69"/>
      <c r="C605" s="69"/>
      <c r="D605" s="69"/>
      <c r="E605" s="69"/>
      <c r="F605" s="69"/>
      <c r="G605" s="63"/>
      <c r="H605" s="63"/>
      <c r="I605" s="63"/>
      <c r="J605" s="48" t="str">
        <f t="shared" si="102"/>
        <v>Single Year</v>
      </c>
      <c r="K605" s="63"/>
      <c r="L605" s="69"/>
      <c r="M605" s="69"/>
      <c r="N605" s="64"/>
      <c r="O605" s="64"/>
      <c r="P605" s="64"/>
      <c r="Q605" s="64"/>
      <c r="R605" s="64"/>
      <c r="T605" s="66"/>
      <c r="U605" s="66"/>
      <c r="V605" s="66"/>
      <c r="W605" s="204"/>
      <c r="X605" s="52"/>
      <c r="Y605" s="52"/>
      <c r="Z605" s="53"/>
      <c r="AA605" s="54">
        <f t="shared" si="103"/>
        <v>0</v>
      </c>
      <c r="AB605" s="55"/>
      <c r="AG605" s="57">
        <f t="shared" si="104"/>
        <v>0</v>
      </c>
      <c r="AJ605" s="45"/>
    </row>
    <row r="606" spans="1:36" ht="18" hidden="1" customHeight="1">
      <c r="A606" s="69"/>
      <c r="B606" s="69"/>
      <c r="C606" s="69"/>
      <c r="D606" s="69"/>
      <c r="E606" s="69"/>
      <c r="F606" s="69"/>
      <c r="G606" s="63"/>
      <c r="H606" s="63"/>
      <c r="I606" s="63"/>
      <c r="J606" s="48" t="str">
        <f t="shared" si="102"/>
        <v>Single Year</v>
      </c>
      <c r="K606" s="63"/>
      <c r="L606" s="69"/>
      <c r="M606" s="69"/>
      <c r="N606" s="64"/>
      <c r="O606" s="64"/>
      <c r="P606" s="64"/>
      <c r="Q606" s="64"/>
      <c r="R606" s="64"/>
      <c r="T606" s="66"/>
      <c r="U606" s="66"/>
      <c r="V606" s="66"/>
      <c r="W606" s="204"/>
      <c r="X606" s="52"/>
      <c r="Y606" s="52"/>
      <c r="Z606" s="53"/>
      <c r="AA606" s="54">
        <f t="shared" si="103"/>
        <v>0</v>
      </c>
      <c r="AB606" s="55"/>
      <c r="AG606" s="57">
        <f t="shared" si="104"/>
        <v>0</v>
      </c>
      <c r="AJ606" s="45"/>
    </row>
    <row r="607" spans="1:36" ht="18" hidden="1" customHeight="1">
      <c r="A607" s="69"/>
      <c r="B607" s="69"/>
      <c r="C607" s="69"/>
      <c r="D607" s="69"/>
      <c r="E607" s="69"/>
      <c r="F607" s="69"/>
      <c r="G607" s="63"/>
      <c r="H607" s="63"/>
      <c r="I607" s="63"/>
      <c r="J607" s="48" t="str">
        <f t="shared" si="102"/>
        <v>Single Year</v>
      </c>
      <c r="K607" s="63"/>
      <c r="L607" s="69"/>
      <c r="M607" s="69"/>
      <c r="N607" s="64"/>
      <c r="O607" s="64"/>
      <c r="P607" s="64"/>
      <c r="Q607" s="64"/>
      <c r="R607" s="64"/>
      <c r="T607" s="66"/>
      <c r="U607" s="66"/>
      <c r="V607" s="66"/>
      <c r="W607" s="204"/>
      <c r="X607" s="52"/>
      <c r="Y607" s="52"/>
      <c r="Z607" s="53"/>
      <c r="AA607" s="54">
        <f t="shared" si="103"/>
        <v>0</v>
      </c>
      <c r="AB607" s="55"/>
      <c r="AG607" s="57">
        <f t="shared" si="104"/>
        <v>0</v>
      </c>
      <c r="AJ607" s="45"/>
    </row>
    <row r="608" spans="1:36" ht="18" hidden="1" customHeight="1">
      <c r="A608" s="69"/>
      <c r="B608" s="69"/>
      <c r="C608" s="69"/>
      <c r="D608" s="69"/>
      <c r="E608" s="69"/>
      <c r="F608" s="69"/>
      <c r="G608" s="63"/>
      <c r="H608" s="63"/>
      <c r="I608" s="63"/>
      <c r="J608" s="48" t="str">
        <f t="shared" si="102"/>
        <v>Single Year</v>
      </c>
      <c r="K608" s="63"/>
      <c r="L608" s="69"/>
      <c r="M608" s="69"/>
      <c r="N608" s="64"/>
      <c r="O608" s="64"/>
      <c r="P608" s="64"/>
      <c r="Q608" s="64"/>
      <c r="R608" s="64"/>
      <c r="T608" s="66"/>
      <c r="U608" s="66"/>
      <c r="V608" s="66"/>
      <c r="W608" s="204"/>
      <c r="X608" s="52"/>
      <c r="Y608" s="52"/>
      <c r="Z608" s="53"/>
      <c r="AA608" s="54">
        <f t="shared" si="103"/>
        <v>0</v>
      </c>
      <c r="AB608" s="55"/>
      <c r="AG608" s="57">
        <f t="shared" si="104"/>
        <v>0</v>
      </c>
      <c r="AJ608" s="45"/>
    </row>
    <row r="609" spans="1:36" ht="18" hidden="1" customHeight="1">
      <c r="A609" s="69"/>
      <c r="B609" s="69"/>
      <c r="C609" s="69"/>
      <c r="D609" s="69"/>
      <c r="E609" s="69"/>
      <c r="F609" s="69"/>
      <c r="G609" s="63"/>
      <c r="H609" s="63"/>
      <c r="I609" s="63"/>
      <c r="J609" s="48" t="str">
        <f t="shared" si="102"/>
        <v>Single Year</v>
      </c>
      <c r="K609" s="63"/>
      <c r="L609" s="69"/>
      <c r="M609" s="69"/>
      <c r="N609" s="64"/>
      <c r="O609" s="64"/>
      <c r="P609" s="64"/>
      <c r="Q609" s="64"/>
      <c r="R609" s="64"/>
      <c r="T609" s="66"/>
      <c r="U609" s="66"/>
      <c r="V609" s="66"/>
      <c r="W609" s="204"/>
      <c r="X609" s="52"/>
      <c r="Y609" s="52"/>
      <c r="Z609" s="53"/>
      <c r="AA609" s="54">
        <f t="shared" si="103"/>
        <v>0</v>
      </c>
      <c r="AB609" s="55"/>
      <c r="AG609" s="57">
        <f t="shared" si="104"/>
        <v>0</v>
      </c>
      <c r="AJ609" s="45"/>
    </row>
    <row r="610" spans="1:36" ht="18" hidden="1" customHeight="1">
      <c r="A610" s="69"/>
      <c r="B610" s="69"/>
      <c r="C610" s="69"/>
      <c r="D610" s="69"/>
      <c r="E610" s="69"/>
      <c r="F610" s="69"/>
      <c r="G610" s="63"/>
      <c r="H610" s="63"/>
      <c r="I610" s="63"/>
      <c r="J610" s="48" t="str">
        <f t="shared" si="102"/>
        <v>Single Year</v>
      </c>
      <c r="K610" s="63"/>
      <c r="L610" s="69"/>
      <c r="M610" s="69"/>
      <c r="N610" s="64"/>
      <c r="O610" s="64"/>
      <c r="P610" s="64"/>
      <c r="Q610" s="64"/>
      <c r="R610" s="64"/>
      <c r="T610" s="66"/>
      <c r="U610" s="66"/>
      <c r="V610" s="66"/>
      <c r="W610" s="204"/>
      <c r="X610" s="52"/>
      <c r="Y610" s="52"/>
      <c r="Z610" s="53"/>
      <c r="AA610" s="54">
        <f t="shared" si="103"/>
        <v>0</v>
      </c>
      <c r="AB610" s="55"/>
      <c r="AG610" s="57">
        <f t="shared" si="104"/>
        <v>0</v>
      </c>
      <c r="AJ610" s="45"/>
    </row>
    <row r="611" spans="1:36" ht="18" hidden="1" customHeight="1">
      <c r="A611" s="69"/>
      <c r="B611" s="69"/>
      <c r="C611" s="69"/>
      <c r="D611" s="69"/>
      <c r="E611" s="69"/>
      <c r="F611" s="69"/>
      <c r="G611" s="63"/>
      <c r="H611" s="63"/>
      <c r="I611" s="63"/>
      <c r="J611" s="48" t="str">
        <f t="shared" si="102"/>
        <v>Single Year</v>
      </c>
      <c r="K611" s="63"/>
      <c r="L611" s="69"/>
      <c r="M611" s="69"/>
      <c r="N611" s="64"/>
      <c r="O611" s="64"/>
      <c r="P611" s="64"/>
      <c r="Q611" s="64"/>
      <c r="R611" s="64"/>
      <c r="T611" s="66"/>
      <c r="U611" s="66"/>
      <c r="V611" s="66"/>
      <c r="W611" s="204"/>
      <c r="X611" s="52"/>
      <c r="Y611" s="52"/>
      <c r="Z611" s="53"/>
      <c r="AA611" s="54">
        <f t="shared" si="103"/>
        <v>0</v>
      </c>
      <c r="AB611" s="55"/>
      <c r="AG611" s="57">
        <f t="shared" si="104"/>
        <v>0</v>
      </c>
      <c r="AJ611" s="45"/>
    </row>
    <row r="612" spans="1:36" ht="18" hidden="1" customHeight="1">
      <c r="A612" s="69"/>
      <c r="B612" s="69"/>
      <c r="C612" s="69"/>
      <c r="D612" s="69"/>
      <c r="E612" s="69"/>
      <c r="F612" s="69"/>
      <c r="G612" s="63"/>
      <c r="H612" s="63"/>
      <c r="I612" s="63"/>
      <c r="J612" s="48" t="str">
        <f t="shared" si="102"/>
        <v>Single Year</v>
      </c>
      <c r="K612" s="63"/>
      <c r="L612" s="69"/>
      <c r="M612" s="69"/>
      <c r="N612" s="64"/>
      <c r="O612" s="64"/>
      <c r="P612" s="64"/>
      <c r="Q612" s="64"/>
      <c r="R612" s="64"/>
      <c r="T612" s="66"/>
      <c r="U612" s="66"/>
      <c r="V612" s="66"/>
      <c r="W612" s="204"/>
      <c r="X612" s="52"/>
      <c r="Y612" s="52"/>
      <c r="Z612" s="53"/>
      <c r="AA612" s="54">
        <f t="shared" si="103"/>
        <v>0</v>
      </c>
      <c r="AB612" s="55"/>
      <c r="AG612" s="57">
        <f t="shared" si="104"/>
        <v>0</v>
      </c>
      <c r="AJ612" s="45"/>
    </row>
    <row r="613" spans="1:36" ht="18" hidden="1" customHeight="1">
      <c r="A613" s="69"/>
      <c r="B613" s="69"/>
      <c r="C613" s="69"/>
      <c r="D613" s="69"/>
      <c r="E613" s="69"/>
      <c r="F613" s="69"/>
      <c r="G613" s="63"/>
      <c r="H613" s="63"/>
      <c r="I613" s="63"/>
      <c r="J613" s="48" t="str">
        <f t="shared" si="102"/>
        <v>Single Year</v>
      </c>
      <c r="K613" s="63"/>
      <c r="L613" s="69"/>
      <c r="M613" s="69"/>
      <c r="N613" s="64"/>
      <c r="O613" s="64"/>
      <c r="P613" s="64"/>
      <c r="Q613" s="64"/>
      <c r="R613" s="64"/>
      <c r="T613" s="66"/>
      <c r="U613" s="66"/>
      <c r="V613" s="66"/>
      <c r="W613" s="204"/>
      <c r="X613" s="52"/>
      <c r="Y613" s="52"/>
      <c r="Z613" s="53"/>
      <c r="AA613" s="54">
        <f t="shared" si="103"/>
        <v>0</v>
      </c>
      <c r="AB613" s="55"/>
      <c r="AG613" s="57">
        <f t="shared" si="104"/>
        <v>0</v>
      </c>
      <c r="AJ613" s="45"/>
    </row>
    <row r="614" spans="1:36" ht="18" hidden="1" customHeight="1">
      <c r="A614" s="69"/>
      <c r="B614" s="69"/>
      <c r="C614" s="69"/>
      <c r="D614" s="69"/>
      <c r="E614" s="69"/>
      <c r="F614" s="69"/>
      <c r="G614" s="63"/>
      <c r="H614" s="63"/>
      <c r="I614" s="63"/>
      <c r="J614" s="48" t="str">
        <f t="shared" si="102"/>
        <v>Single Year</v>
      </c>
      <c r="K614" s="63"/>
      <c r="L614" s="69"/>
      <c r="M614" s="69"/>
      <c r="N614" s="64"/>
      <c r="O614" s="64"/>
      <c r="P614" s="64"/>
      <c r="Q614" s="64"/>
      <c r="R614" s="64"/>
      <c r="T614" s="66"/>
      <c r="U614" s="66"/>
      <c r="V614" s="66"/>
      <c r="W614" s="204"/>
      <c r="X614" s="52"/>
      <c r="Y614" s="52"/>
      <c r="Z614" s="53"/>
      <c r="AA614" s="54">
        <f t="shared" si="103"/>
        <v>0</v>
      </c>
      <c r="AB614" s="55"/>
      <c r="AG614" s="57">
        <f t="shared" si="104"/>
        <v>0</v>
      </c>
      <c r="AJ614" s="45"/>
    </row>
    <row r="615" spans="1:36" ht="18" hidden="1" customHeight="1">
      <c r="A615" s="69"/>
      <c r="B615" s="69"/>
      <c r="C615" s="69"/>
      <c r="D615" s="69"/>
      <c r="E615" s="69"/>
      <c r="F615" s="69"/>
      <c r="G615" s="63"/>
      <c r="H615" s="63"/>
      <c r="I615" s="63"/>
      <c r="J615" s="48" t="str">
        <f t="shared" si="102"/>
        <v>Single Year</v>
      </c>
      <c r="K615" s="63"/>
      <c r="L615" s="69"/>
      <c r="M615" s="69"/>
      <c r="N615" s="64"/>
      <c r="O615" s="64"/>
      <c r="P615" s="64"/>
      <c r="Q615" s="64"/>
      <c r="R615" s="64"/>
      <c r="T615" s="66"/>
      <c r="U615" s="66"/>
      <c r="V615" s="66"/>
      <c r="W615" s="204"/>
      <c r="X615" s="52"/>
      <c r="Y615" s="52"/>
      <c r="Z615" s="53"/>
      <c r="AA615" s="54">
        <f t="shared" si="103"/>
        <v>0</v>
      </c>
      <c r="AB615" s="55"/>
      <c r="AG615" s="57">
        <f t="shared" si="104"/>
        <v>0</v>
      </c>
      <c r="AJ615" s="45"/>
    </row>
    <row r="616" spans="1:36" ht="18" hidden="1" customHeight="1">
      <c r="A616" s="69"/>
      <c r="B616" s="69"/>
      <c r="C616" s="69"/>
      <c r="D616" s="69"/>
      <c r="E616" s="69"/>
      <c r="F616" s="69"/>
      <c r="G616" s="63"/>
      <c r="H616" s="63"/>
      <c r="I616" s="63"/>
      <c r="J616" s="48" t="str">
        <f t="shared" si="102"/>
        <v>Single Year</v>
      </c>
      <c r="K616" s="63"/>
      <c r="L616" s="69"/>
      <c r="M616" s="69"/>
      <c r="N616" s="64"/>
      <c r="O616" s="64"/>
      <c r="P616" s="64"/>
      <c r="Q616" s="64"/>
      <c r="R616" s="64"/>
      <c r="T616" s="66"/>
      <c r="U616" s="66"/>
      <c r="V616" s="66"/>
      <c r="W616" s="204"/>
      <c r="X616" s="52"/>
      <c r="Y616" s="52"/>
      <c r="Z616" s="53"/>
      <c r="AA616" s="54">
        <f t="shared" si="103"/>
        <v>0</v>
      </c>
      <c r="AB616" s="55"/>
      <c r="AG616" s="57">
        <f t="shared" si="104"/>
        <v>0</v>
      </c>
      <c r="AJ616" s="45"/>
    </row>
    <row r="617" spans="1:36" ht="18" hidden="1" customHeight="1">
      <c r="A617" s="69"/>
      <c r="B617" s="69"/>
      <c r="C617" s="69"/>
      <c r="D617" s="69"/>
      <c r="E617" s="69"/>
      <c r="F617" s="69"/>
      <c r="G617" s="63"/>
      <c r="H617" s="63"/>
      <c r="I617" s="63"/>
      <c r="J617" s="48" t="str">
        <f t="shared" si="102"/>
        <v>Single Year</v>
      </c>
      <c r="K617" s="63"/>
      <c r="L617" s="69"/>
      <c r="M617" s="69"/>
      <c r="N617" s="64"/>
      <c r="O617" s="64"/>
      <c r="P617" s="64"/>
      <c r="Q617" s="64"/>
      <c r="R617" s="64"/>
      <c r="T617" s="66"/>
      <c r="U617" s="66"/>
      <c r="V617" s="66"/>
      <c r="W617" s="204"/>
      <c r="X617" s="52"/>
      <c r="Y617" s="52"/>
      <c r="Z617" s="53"/>
      <c r="AA617" s="54">
        <f t="shared" si="103"/>
        <v>0</v>
      </c>
      <c r="AB617" s="55"/>
      <c r="AG617" s="57">
        <f t="shared" si="104"/>
        <v>0</v>
      </c>
      <c r="AJ617" s="45"/>
    </row>
    <row r="618" spans="1:36" ht="18" hidden="1" customHeight="1">
      <c r="A618" s="69"/>
      <c r="B618" s="69"/>
      <c r="C618" s="69"/>
      <c r="D618" s="69"/>
      <c r="E618" s="69"/>
      <c r="F618" s="69"/>
      <c r="G618" s="63"/>
      <c r="H618" s="63"/>
      <c r="I618" s="63"/>
      <c r="J618" s="48" t="str">
        <f t="shared" si="102"/>
        <v>Single Year</v>
      </c>
      <c r="K618" s="63"/>
      <c r="L618" s="69"/>
      <c r="M618" s="69"/>
      <c r="N618" s="64"/>
      <c r="O618" s="64"/>
      <c r="P618" s="64"/>
      <c r="Q618" s="64"/>
      <c r="R618" s="64"/>
      <c r="T618" s="66"/>
      <c r="U618" s="66"/>
      <c r="V618" s="66"/>
      <c r="W618" s="204"/>
      <c r="X618" s="52"/>
      <c r="Y618" s="52"/>
      <c r="Z618" s="53"/>
      <c r="AA618" s="54">
        <f t="shared" si="103"/>
        <v>0</v>
      </c>
      <c r="AB618" s="55"/>
      <c r="AG618" s="57">
        <f t="shared" si="104"/>
        <v>0</v>
      </c>
      <c r="AJ618" s="45"/>
    </row>
    <row r="619" spans="1:36" ht="18" hidden="1" customHeight="1">
      <c r="A619" s="69"/>
      <c r="B619" s="69"/>
      <c r="C619" s="69"/>
      <c r="D619" s="69"/>
      <c r="E619" s="69"/>
      <c r="F619" s="69"/>
      <c r="G619" s="63"/>
      <c r="H619" s="63"/>
      <c r="I619" s="63"/>
      <c r="J619" s="48" t="str">
        <f t="shared" si="102"/>
        <v>Single Year</v>
      </c>
      <c r="K619" s="63"/>
      <c r="L619" s="69"/>
      <c r="M619" s="69"/>
      <c r="N619" s="64"/>
      <c r="O619" s="64"/>
      <c r="P619" s="64"/>
      <c r="Q619" s="64"/>
      <c r="R619" s="64"/>
      <c r="T619" s="66"/>
      <c r="U619" s="66"/>
      <c r="V619" s="66"/>
      <c r="W619" s="204"/>
      <c r="X619" s="52"/>
      <c r="Y619" s="52"/>
      <c r="Z619" s="53"/>
      <c r="AA619" s="54">
        <f t="shared" si="103"/>
        <v>0</v>
      </c>
      <c r="AB619" s="55"/>
      <c r="AG619" s="57">
        <f t="shared" si="104"/>
        <v>0</v>
      </c>
      <c r="AJ619" s="45"/>
    </row>
    <row r="620" spans="1:36" ht="18" hidden="1" customHeight="1">
      <c r="A620" s="69"/>
      <c r="B620" s="69"/>
      <c r="C620" s="69"/>
      <c r="D620" s="69"/>
      <c r="E620" s="69"/>
      <c r="F620" s="69"/>
      <c r="G620" s="63"/>
      <c r="H620" s="63"/>
      <c r="I620" s="63"/>
      <c r="J620" s="48" t="str">
        <f t="shared" si="102"/>
        <v>Single Year</v>
      </c>
      <c r="K620" s="63"/>
      <c r="L620" s="69"/>
      <c r="M620" s="69"/>
      <c r="N620" s="64"/>
      <c r="O620" s="64"/>
      <c r="P620" s="64"/>
      <c r="Q620" s="64"/>
      <c r="R620" s="64"/>
      <c r="T620" s="66"/>
      <c r="U620" s="66"/>
      <c r="V620" s="66"/>
      <c r="W620" s="204"/>
      <c r="X620" s="52"/>
      <c r="Y620" s="52"/>
      <c r="Z620" s="53"/>
      <c r="AA620" s="54">
        <f t="shared" si="103"/>
        <v>0</v>
      </c>
      <c r="AB620" s="55"/>
      <c r="AG620" s="57">
        <f t="shared" si="104"/>
        <v>0</v>
      </c>
      <c r="AJ620" s="45"/>
    </row>
    <row r="621" spans="1:36" ht="18" hidden="1" customHeight="1">
      <c r="A621" s="69"/>
      <c r="B621" s="69"/>
      <c r="C621" s="69"/>
      <c r="D621" s="69"/>
      <c r="E621" s="69"/>
      <c r="F621" s="69"/>
      <c r="G621" s="63"/>
      <c r="H621" s="63"/>
      <c r="I621" s="63"/>
      <c r="J621" s="48" t="str">
        <f t="shared" si="102"/>
        <v>Single Year</v>
      </c>
      <c r="K621" s="63"/>
      <c r="L621" s="69"/>
      <c r="M621" s="69"/>
      <c r="N621" s="64"/>
      <c r="O621" s="64"/>
      <c r="P621" s="64"/>
      <c r="Q621" s="64"/>
      <c r="R621" s="64"/>
      <c r="T621" s="66"/>
      <c r="U621" s="66"/>
      <c r="V621" s="66"/>
      <c r="W621" s="204"/>
      <c r="X621" s="52"/>
      <c r="Y621" s="52"/>
      <c r="Z621" s="53"/>
      <c r="AA621" s="54">
        <f t="shared" si="103"/>
        <v>0</v>
      </c>
      <c r="AB621" s="55"/>
      <c r="AG621" s="57">
        <f t="shared" si="104"/>
        <v>0</v>
      </c>
      <c r="AJ621" s="45"/>
    </row>
    <row r="622" spans="1:36" ht="18" hidden="1" customHeight="1">
      <c r="A622" s="69"/>
      <c r="B622" s="69"/>
      <c r="C622" s="69"/>
      <c r="D622" s="69"/>
      <c r="E622" s="69"/>
      <c r="F622" s="69"/>
      <c r="G622" s="63"/>
      <c r="H622" s="63"/>
      <c r="I622" s="63"/>
      <c r="J622" s="48" t="str">
        <f t="shared" si="102"/>
        <v>Single Year</v>
      </c>
      <c r="K622" s="63"/>
      <c r="L622" s="69"/>
      <c r="M622" s="69"/>
      <c r="N622" s="64"/>
      <c r="O622" s="64"/>
      <c r="P622" s="64"/>
      <c r="Q622" s="64"/>
      <c r="R622" s="64"/>
      <c r="T622" s="66"/>
      <c r="U622" s="66"/>
      <c r="V622" s="66"/>
      <c r="W622" s="204"/>
      <c r="X622" s="52"/>
      <c r="Y622" s="52"/>
      <c r="Z622" s="53"/>
      <c r="AA622" s="54">
        <f t="shared" si="103"/>
        <v>0</v>
      </c>
      <c r="AB622" s="55"/>
      <c r="AG622" s="57">
        <f t="shared" si="104"/>
        <v>0</v>
      </c>
      <c r="AJ622" s="45"/>
    </row>
    <row r="623" spans="1:36" ht="18" hidden="1" customHeight="1">
      <c r="A623" s="69"/>
      <c r="B623" s="69"/>
      <c r="C623" s="69"/>
      <c r="D623" s="69"/>
      <c r="E623" s="69"/>
      <c r="F623" s="69"/>
      <c r="G623" s="63"/>
      <c r="H623" s="63"/>
      <c r="I623" s="63"/>
      <c r="J623" s="48" t="str">
        <f t="shared" si="102"/>
        <v>Single Year</v>
      </c>
      <c r="K623" s="63"/>
      <c r="L623" s="69"/>
      <c r="M623" s="69"/>
      <c r="N623" s="64"/>
      <c r="O623" s="64"/>
      <c r="P623" s="64"/>
      <c r="Q623" s="64"/>
      <c r="R623" s="64"/>
      <c r="T623" s="66"/>
      <c r="U623" s="66"/>
      <c r="V623" s="66"/>
      <c r="W623" s="204"/>
      <c r="X623" s="52"/>
      <c r="Y623" s="52"/>
      <c r="Z623" s="53"/>
      <c r="AA623" s="54">
        <f t="shared" si="103"/>
        <v>0</v>
      </c>
      <c r="AB623" s="55"/>
      <c r="AG623" s="57">
        <f t="shared" si="104"/>
        <v>0</v>
      </c>
      <c r="AJ623" s="45"/>
    </row>
    <row r="624" spans="1:36" ht="18" hidden="1" customHeight="1">
      <c r="A624" s="69"/>
      <c r="B624" s="69"/>
      <c r="C624" s="69"/>
      <c r="D624" s="69"/>
      <c r="E624" s="69"/>
      <c r="F624" s="69"/>
      <c r="G624" s="63"/>
      <c r="H624" s="63"/>
      <c r="I624" s="63"/>
      <c r="J624" s="48" t="str">
        <f t="shared" si="102"/>
        <v>Single Year</v>
      </c>
      <c r="K624" s="63"/>
      <c r="L624" s="69"/>
      <c r="M624" s="69"/>
      <c r="N624" s="64"/>
      <c r="O624" s="64"/>
      <c r="P624" s="64"/>
      <c r="Q624" s="64"/>
      <c r="R624" s="64"/>
      <c r="T624" s="66"/>
      <c r="U624" s="66"/>
      <c r="V624" s="66"/>
      <c r="W624" s="204"/>
      <c r="X624" s="52"/>
      <c r="Y624" s="52"/>
      <c r="Z624" s="53"/>
      <c r="AA624" s="54">
        <f t="shared" si="103"/>
        <v>0</v>
      </c>
      <c r="AB624" s="55"/>
      <c r="AG624" s="57">
        <f t="shared" si="104"/>
        <v>0</v>
      </c>
      <c r="AJ624" s="45"/>
    </row>
    <row r="625" spans="1:36" ht="18" hidden="1" customHeight="1">
      <c r="A625" s="69"/>
      <c r="B625" s="69"/>
      <c r="C625" s="69"/>
      <c r="D625" s="69"/>
      <c r="E625" s="69"/>
      <c r="F625" s="69"/>
      <c r="G625" s="63"/>
      <c r="H625" s="63"/>
      <c r="I625" s="63"/>
      <c r="J625" s="48" t="str">
        <f t="shared" si="102"/>
        <v>Single Year</v>
      </c>
      <c r="K625" s="63"/>
      <c r="L625" s="69"/>
      <c r="M625" s="69"/>
      <c r="N625" s="64"/>
      <c r="O625" s="64"/>
      <c r="P625" s="64"/>
      <c r="Q625" s="64"/>
      <c r="R625" s="64"/>
      <c r="T625" s="66"/>
      <c r="U625" s="66"/>
      <c r="V625" s="66"/>
      <c r="W625" s="204"/>
      <c r="X625" s="52"/>
      <c r="Y625" s="52"/>
      <c r="Z625" s="53"/>
      <c r="AA625" s="54">
        <f t="shared" si="103"/>
        <v>0</v>
      </c>
      <c r="AB625" s="55"/>
      <c r="AG625" s="57">
        <f t="shared" si="104"/>
        <v>0</v>
      </c>
      <c r="AJ625" s="45"/>
    </row>
    <row r="626" spans="1:36" ht="18" hidden="1" customHeight="1">
      <c r="A626" s="69"/>
      <c r="B626" s="69"/>
      <c r="C626" s="69"/>
      <c r="D626" s="69"/>
      <c r="E626" s="69"/>
      <c r="F626" s="69"/>
      <c r="G626" s="63"/>
      <c r="H626" s="63"/>
      <c r="I626" s="63"/>
      <c r="J626" s="48" t="str">
        <f t="shared" si="102"/>
        <v>Single Year</v>
      </c>
      <c r="K626" s="63"/>
      <c r="L626" s="69"/>
      <c r="M626" s="69"/>
      <c r="N626" s="64"/>
      <c r="O626" s="64"/>
      <c r="P626" s="64"/>
      <c r="Q626" s="64"/>
      <c r="R626" s="64"/>
      <c r="T626" s="66"/>
      <c r="U626" s="66"/>
      <c r="V626" s="66"/>
      <c r="W626" s="204"/>
      <c r="X626" s="52"/>
      <c r="Y626" s="52"/>
      <c r="Z626" s="53"/>
      <c r="AA626" s="54">
        <f t="shared" si="103"/>
        <v>0</v>
      </c>
      <c r="AB626" s="55"/>
      <c r="AG626" s="57">
        <f t="shared" si="104"/>
        <v>0</v>
      </c>
      <c r="AJ626" s="45"/>
    </row>
    <row r="627" spans="1:36" ht="18" hidden="1" customHeight="1">
      <c r="A627" s="69"/>
      <c r="B627" s="69"/>
      <c r="C627" s="69"/>
      <c r="D627" s="69"/>
      <c r="E627" s="69"/>
      <c r="F627" s="69"/>
      <c r="G627" s="63"/>
      <c r="H627" s="63"/>
      <c r="I627" s="63"/>
      <c r="J627" s="48" t="str">
        <f t="shared" si="102"/>
        <v>Single Year</v>
      </c>
      <c r="K627" s="63"/>
      <c r="L627" s="69"/>
      <c r="M627" s="69"/>
      <c r="N627" s="64"/>
      <c r="O627" s="64"/>
      <c r="P627" s="64"/>
      <c r="Q627" s="64"/>
      <c r="R627" s="64"/>
      <c r="T627" s="66"/>
      <c r="U627" s="66"/>
      <c r="V627" s="66"/>
      <c r="W627" s="204"/>
      <c r="X627" s="52"/>
      <c r="Y627" s="52"/>
      <c r="Z627" s="53"/>
      <c r="AA627" s="54">
        <f t="shared" si="103"/>
        <v>0</v>
      </c>
      <c r="AB627" s="55"/>
      <c r="AG627" s="57">
        <f t="shared" si="104"/>
        <v>0</v>
      </c>
      <c r="AJ627" s="45"/>
    </row>
    <row r="628" spans="1:36" ht="18" hidden="1" customHeight="1">
      <c r="A628" s="69"/>
      <c r="B628" s="69"/>
      <c r="C628" s="69"/>
      <c r="D628" s="69"/>
      <c r="E628" s="69"/>
      <c r="F628" s="69"/>
      <c r="G628" s="63"/>
      <c r="H628" s="63"/>
      <c r="I628" s="63"/>
      <c r="J628" s="48" t="str">
        <f t="shared" si="102"/>
        <v>Single Year</v>
      </c>
      <c r="K628" s="63"/>
      <c r="L628" s="69"/>
      <c r="M628" s="69"/>
      <c r="N628" s="64"/>
      <c r="O628" s="64"/>
      <c r="P628" s="64"/>
      <c r="Q628" s="64"/>
      <c r="R628" s="64"/>
      <c r="T628" s="66"/>
      <c r="U628" s="66"/>
      <c r="V628" s="66"/>
      <c r="W628" s="204"/>
      <c r="X628" s="52"/>
      <c r="Y628" s="52"/>
      <c r="Z628" s="53"/>
      <c r="AA628" s="54">
        <f t="shared" si="103"/>
        <v>0</v>
      </c>
      <c r="AB628" s="55"/>
      <c r="AG628" s="57">
        <f t="shared" si="104"/>
        <v>0</v>
      </c>
      <c r="AJ628" s="45"/>
    </row>
    <row r="629" spans="1:36" ht="18" hidden="1" customHeight="1">
      <c r="A629" s="69"/>
      <c r="B629" s="69"/>
      <c r="C629" s="69"/>
      <c r="D629" s="69"/>
      <c r="E629" s="69"/>
      <c r="F629" s="69"/>
      <c r="G629" s="63"/>
      <c r="H629" s="63"/>
      <c r="I629" s="63"/>
      <c r="J629" s="48" t="str">
        <f t="shared" si="102"/>
        <v>Single Year</v>
      </c>
      <c r="K629" s="63"/>
      <c r="L629" s="69"/>
      <c r="M629" s="69"/>
      <c r="N629" s="64"/>
      <c r="O629" s="64"/>
      <c r="P629" s="64"/>
      <c r="Q629" s="64"/>
      <c r="R629" s="64"/>
      <c r="T629" s="66"/>
      <c r="U629" s="66"/>
      <c r="V629" s="66"/>
      <c r="W629" s="204"/>
      <c r="X629" s="52"/>
      <c r="Y629" s="52"/>
      <c r="Z629" s="53"/>
      <c r="AA629" s="54">
        <f t="shared" si="103"/>
        <v>0</v>
      </c>
      <c r="AB629" s="55"/>
      <c r="AG629" s="57">
        <f t="shared" si="104"/>
        <v>0</v>
      </c>
      <c r="AJ629" s="45"/>
    </row>
    <row r="630" spans="1:36" ht="18" hidden="1" customHeight="1">
      <c r="A630" s="69"/>
      <c r="B630" s="69"/>
      <c r="C630" s="69"/>
      <c r="D630" s="69"/>
      <c r="E630" s="69"/>
      <c r="F630" s="69"/>
      <c r="G630" s="63"/>
      <c r="H630" s="63"/>
      <c r="I630" s="63"/>
      <c r="J630" s="48" t="str">
        <f t="shared" si="102"/>
        <v>Single Year</v>
      </c>
      <c r="K630" s="63"/>
      <c r="L630" s="69"/>
      <c r="M630" s="69"/>
      <c r="N630" s="64"/>
      <c r="O630" s="64"/>
      <c r="P630" s="64"/>
      <c r="Q630" s="64"/>
      <c r="R630" s="64"/>
      <c r="T630" s="66"/>
      <c r="U630" s="66"/>
      <c r="V630" s="66"/>
      <c r="W630" s="204"/>
      <c r="X630" s="52"/>
      <c r="Y630" s="52"/>
      <c r="Z630" s="53"/>
      <c r="AA630" s="54">
        <f t="shared" si="103"/>
        <v>0</v>
      </c>
      <c r="AB630" s="55"/>
      <c r="AG630" s="57">
        <f t="shared" si="104"/>
        <v>0</v>
      </c>
      <c r="AJ630" s="45"/>
    </row>
    <row r="631" spans="1:36" ht="18" hidden="1" customHeight="1">
      <c r="A631" s="69"/>
      <c r="B631" s="69"/>
      <c r="C631" s="69"/>
      <c r="D631" s="69"/>
      <c r="E631" s="69"/>
      <c r="F631" s="69"/>
      <c r="G631" s="63"/>
      <c r="H631" s="63"/>
      <c r="I631" s="63"/>
      <c r="J631" s="48" t="str">
        <f t="shared" si="102"/>
        <v>Single Year</v>
      </c>
      <c r="K631" s="63"/>
      <c r="L631" s="69"/>
      <c r="M631" s="69"/>
      <c r="N631" s="64"/>
      <c r="O631" s="64"/>
      <c r="P631" s="64"/>
      <c r="Q631" s="64"/>
      <c r="R631" s="64"/>
      <c r="T631" s="66"/>
      <c r="U631" s="66"/>
      <c r="V631" s="66"/>
      <c r="W631" s="204"/>
      <c r="X631" s="52"/>
      <c r="Y631" s="52"/>
      <c r="Z631" s="53"/>
      <c r="AA631" s="54">
        <f t="shared" si="103"/>
        <v>0</v>
      </c>
      <c r="AB631" s="55"/>
      <c r="AG631" s="57">
        <f t="shared" si="104"/>
        <v>0</v>
      </c>
      <c r="AJ631" s="45"/>
    </row>
    <row r="632" spans="1:36" ht="18" hidden="1" customHeight="1">
      <c r="A632" s="69"/>
      <c r="B632" s="69"/>
      <c r="C632" s="69"/>
      <c r="D632" s="69"/>
      <c r="E632" s="69"/>
      <c r="F632" s="69"/>
      <c r="G632" s="63"/>
      <c r="H632" s="63"/>
      <c r="I632" s="63"/>
      <c r="J632" s="48" t="str">
        <f t="shared" si="102"/>
        <v>Single Year</v>
      </c>
      <c r="K632" s="63"/>
      <c r="L632" s="69"/>
      <c r="M632" s="69"/>
      <c r="N632" s="64"/>
      <c r="O632" s="64"/>
      <c r="P632" s="64"/>
      <c r="Q632" s="64"/>
      <c r="R632" s="64"/>
      <c r="T632" s="66"/>
      <c r="U632" s="66"/>
      <c r="V632" s="66"/>
      <c r="W632" s="204"/>
      <c r="X632" s="52"/>
      <c r="Y632" s="52"/>
      <c r="Z632" s="53"/>
      <c r="AA632" s="54">
        <f t="shared" si="103"/>
        <v>0</v>
      </c>
      <c r="AB632" s="55"/>
      <c r="AG632" s="57">
        <f t="shared" si="104"/>
        <v>0</v>
      </c>
      <c r="AJ632" s="45"/>
    </row>
    <row r="633" spans="1:36" ht="18" hidden="1" customHeight="1">
      <c r="A633" s="69"/>
      <c r="B633" s="69"/>
      <c r="C633" s="69"/>
      <c r="D633" s="69"/>
      <c r="E633" s="69"/>
      <c r="F633" s="69"/>
      <c r="G633" s="63"/>
      <c r="H633" s="63"/>
      <c r="I633" s="63"/>
      <c r="J633" s="48" t="str">
        <f t="shared" si="102"/>
        <v>Single Year</v>
      </c>
      <c r="K633" s="63"/>
      <c r="L633" s="69"/>
      <c r="M633" s="69"/>
      <c r="N633" s="64"/>
      <c r="O633" s="64"/>
      <c r="P633" s="64"/>
      <c r="Q633" s="64"/>
      <c r="R633" s="64"/>
      <c r="T633" s="66"/>
      <c r="U633" s="66"/>
      <c r="V633" s="66"/>
      <c r="W633" s="204"/>
      <c r="X633" s="52"/>
      <c r="Y633" s="52"/>
      <c r="Z633" s="53"/>
      <c r="AA633" s="54">
        <f t="shared" si="103"/>
        <v>0</v>
      </c>
      <c r="AB633" s="55"/>
      <c r="AG633" s="57">
        <f t="shared" si="104"/>
        <v>0</v>
      </c>
      <c r="AJ633" s="45"/>
    </row>
    <row r="634" spans="1:36" ht="18" hidden="1" customHeight="1">
      <c r="A634" s="69"/>
      <c r="B634" s="69"/>
      <c r="C634" s="69"/>
      <c r="D634" s="69"/>
      <c r="E634" s="69"/>
      <c r="F634" s="69"/>
      <c r="G634" s="63"/>
      <c r="H634" s="63"/>
      <c r="I634" s="63"/>
      <c r="J634" s="48" t="str">
        <f t="shared" si="102"/>
        <v>Single Year</v>
      </c>
      <c r="K634" s="63"/>
      <c r="L634" s="69"/>
      <c r="M634" s="69"/>
      <c r="N634" s="64"/>
      <c r="O634" s="64"/>
      <c r="P634" s="64"/>
      <c r="Q634" s="64"/>
      <c r="R634" s="64"/>
      <c r="T634" s="66"/>
      <c r="U634" s="66"/>
      <c r="V634" s="66"/>
      <c r="W634" s="204"/>
      <c r="X634" s="52"/>
      <c r="Y634" s="52"/>
      <c r="Z634" s="53"/>
      <c r="AA634" s="54">
        <f t="shared" si="103"/>
        <v>0</v>
      </c>
      <c r="AB634" s="55"/>
      <c r="AG634" s="57">
        <f t="shared" si="104"/>
        <v>0</v>
      </c>
      <c r="AJ634" s="45"/>
    </row>
    <row r="635" spans="1:36" ht="18" hidden="1" customHeight="1">
      <c r="A635" s="69"/>
      <c r="B635" s="69"/>
      <c r="C635" s="69"/>
      <c r="D635" s="69"/>
      <c r="E635" s="69"/>
      <c r="F635" s="69"/>
      <c r="G635" s="63"/>
      <c r="H635" s="63"/>
      <c r="I635" s="63"/>
      <c r="J635" s="48" t="str">
        <f t="shared" si="102"/>
        <v>Single Year</v>
      </c>
      <c r="K635" s="63"/>
      <c r="L635" s="69"/>
      <c r="M635" s="69"/>
      <c r="N635" s="64"/>
      <c r="O635" s="64"/>
      <c r="P635" s="64"/>
      <c r="Q635" s="64"/>
      <c r="R635" s="64"/>
      <c r="T635" s="66"/>
      <c r="U635" s="66"/>
      <c r="V635" s="66"/>
      <c r="W635" s="204"/>
      <c r="X635" s="52"/>
      <c r="Y635" s="52"/>
      <c r="Z635" s="53"/>
      <c r="AA635" s="54">
        <f t="shared" si="103"/>
        <v>0</v>
      </c>
      <c r="AB635" s="55"/>
      <c r="AG635" s="57">
        <f t="shared" si="104"/>
        <v>0</v>
      </c>
      <c r="AJ635" s="45"/>
    </row>
    <row r="636" spans="1:36" ht="18" hidden="1" customHeight="1">
      <c r="A636" s="69"/>
      <c r="B636" s="69"/>
      <c r="C636" s="69"/>
      <c r="D636" s="69"/>
      <c r="E636" s="69"/>
      <c r="F636" s="69"/>
      <c r="G636" s="63"/>
      <c r="H636" s="63"/>
      <c r="I636" s="63"/>
      <c r="J636" s="48" t="str">
        <f t="shared" si="102"/>
        <v>Single Year</v>
      </c>
      <c r="K636" s="63"/>
      <c r="L636" s="69"/>
      <c r="M636" s="69"/>
      <c r="N636" s="64"/>
      <c r="O636" s="64"/>
      <c r="P636" s="64"/>
      <c r="Q636" s="64"/>
      <c r="R636" s="64"/>
      <c r="T636" s="66"/>
      <c r="U636" s="66"/>
      <c r="V636" s="66"/>
      <c r="W636" s="204"/>
      <c r="X636" s="52"/>
      <c r="Y636" s="52"/>
      <c r="Z636" s="53"/>
      <c r="AA636" s="54">
        <f t="shared" si="103"/>
        <v>0</v>
      </c>
      <c r="AB636" s="55"/>
      <c r="AG636" s="57">
        <f t="shared" si="104"/>
        <v>0</v>
      </c>
      <c r="AJ636" s="45"/>
    </row>
    <row r="637" spans="1:36" ht="18" hidden="1" customHeight="1">
      <c r="A637" s="69"/>
      <c r="B637" s="69"/>
      <c r="C637" s="69"/>
      <c r="D637" s="69"/>
      <c r="E637" s="69"/>
      <c r="F637" s="69"/>
      <c r="G637" s="63"/>
      <c r="H637" s="63"/>
      <c r="I637" s="63"/>
      <c r="J637" s="48" t="str">
        <f t="shared" si="102"/>
        <v>Single Year</v>
      </c>
      <c r="K637" s="63"/>
      <c r="L637" s="69"/>
      <c r="M637" s="69"/>
      <c r="N637" s="64"/>
      <c r="O637" s="64"/>
      <c r="P637" s="64"/>
      <c r="Q637" s="64"/>
      <c r="R637" s="64"/>
      <c r="T637" s="66"/>
      <c r="U637" s="66"/>
      <c r="V637" s="66"/>
      <c r="W637" s="204"/>
      <c r="X637" s="52"/>
      <c r="Y637" s="52"/>
      <c r="Z637" s="53"/>
      <c r="AA637" s="54">
        <f t="shared" si="103"/>
        <v>0</v>
      </c>
      <c r="AB637" s="55"/>
      <c r="AG637" s="57">
        <f t="shared" si="104"/>
        <v>0</v>
      </c>
      <c r="AJ637" s="45"/>
    </row>
    <row r="638" spans="1:36" ht="18" hidden="1" customHeight="1">
      <c r="A638" s="69"/>
      <c r="B638" s="69"/>
      <c r="C638" s="69"/>
      <c r="D638" s="69"/>
      <c r="E638" s="69"/>
      <c r="F638" s="69"/>
      <c r="G638" s="63"/>
      <c r="H638" s="63"/>
      <c r="I638" s="63"/>
      <c r="J638" s="48" t="str">
        <f t="shared" si="102"/>
        <v>Single Year</v>
      </c>
      <c r="K638" s="63"/>
      <c r="L638" s="69"/>
      <c r="M638" s="69"/>
      <c r="N638" s="64"/>
      <c r="O638" s="64"/>
      <c r="P638" s="64"/>
      <c r="Q638" s="64"/>
      <c r="R638" s="64"/>
      <c r="T638" s="66"/>
      <c r="U638" s="66"/>
      <c r="V638" s="66"/>
      <c r="W638" s="204"/>
      <c r="X638" s="52"/>
      <c r="Y638" s="52"/>
      <c r="Z638" s="53"/>
      <c r="AA638" s="54">
        <f t="shared" si="103"/>
        <v>0</v>
      </c>
      <c r="AB638" s="55"/>
      <c r="AG638" s="57">
        <f t="shared" si="104"/>
        <v>0</v>
      </c>
      <c r="AJ638" s="45"/>
    </row>
    <row r="639" spans="1:36" ht="18" hidden="1" customHeight="1">
      <c r="A639" s="69"/>
      <c r="B639" s="69"/>
      <c r="C639" s="69"/>
      <c r="D639" s="69"/>
      <c r="E639" s="69"/>
      <c r="F639" s="69"/>
      <c r="G639" s="63"/>
      <c r="H639" s="63"/>
      <c r="I639" s="63"/>
      <c r="J639" s="48" t="str">
        <f t="shared" si="102"/>
        <v>Single Year</v>
      </c>
      <c r="K639" s="63"/>
      <c r="L639" s="69"/>
      <c r="M639" s="69"/>
      <c r="N639" s="64"/>
      <c r="O639" s="64"/>
      <c r="P639" s="64"/>
      <c r="Q639" s="64"/>
      <c r="R639" s="64"/>
      <c r="T639" s="66"/>
      <c r="U639" s="66"/>
      <c r="V639" s="66"/>
      <c r="W639" s="204"/>
      <c r="X639" s="52"/>
      <c r="Y639" s="52"/>
      <c r="Z639" s="53"/>
      <c r="AA639" s="54">
        <f t="shared" si="103"/>
        <v>0</v>
      </c>
      <c r="AB639" s="55"/>
      <c r="AG639" s="57">
        <f t="shared" ref="AG639:AG641" si="105">VALUE(TEXT(AD639,"#")&amp;"."&amp;TEXT(COUNT(T639:Y639),"#")&amp;TEXT(AF639*10,"0000000"))</f>
        <v>0</v>
      </c>
      <c r="AJ639" s="45"/>
    </row>
    <row r="640" spans="1:36" ht="18" hidden="1" customHeight="1">
      <c r="A640" s="69"/>
      <c r="B640" s="69"/>
      <c r="C640" s="69"/>
      <c r="D640" s="69"/>
      <c r="E640" s="69"/>
      <c r="F640" s="69"/>
      <c r="G640" s="63"/>
      <c r="H640" s="63"/>
      <c r="I640" s="63"/>
      <c r="J640" s="48" t="str">
        <f t="shared" si="102"/>
        <v>Single Year</v>
      </c>
      <c r="K640" s="63"/>
      <c r="L640" s="69"/>
      <c r="M640" s="69"/>
      <c r="N640" s="64"/>
      <c r="O640" s="64"/>
      <c r="P640" s="64"/>
      <c r="Q640" s="64"/>
      <c r="R640" s="64"/>
      <c r="T640" s="66"/>
      <c r="U640" s="66"/>
      <c r="V640" s="66"/>
      <c r="W640" s="204"/>
      <c r="X640" s="52"/>
      <c r="Y640" s="52"/>
      <c r="Z640" s="53"/>
      <c r="AA640" s="54">
        <f t="shared" si="103"/>
        <v>0</v>
      </c>
      <c r="AB640" s="55"/>
      <c r="AG640" s="57">
        <f t="shared" si="105"/>
        <v>0</v>
      </c>
      <c r="AJ640" s="45"/>
    </row>
    <row r="641" spans="1:36" ht="18" hidden="1" customHeight="1">
      <c r="A641" s="69"/>
      <c r="B641" s="69"/>
      <c r="C641" s="69"/>
      <c r="D641" s="69"/>
      <c r="E641" s="69"/>
      <c r="F641" s="69"/>
      <c r="G641" s="63"/>
      <c r="H641" s="63"/>
      <c r="I641" s="63"/>
      <c r="J641" s="48" t="str">
        <f t="shared" si="102"/>
        <v>Single Year</v>
      </c>
      <c r="K641" s="63"/>
      <c r="L641" s="69"/>
      <c r="M641" s="69"/>
      <c r="N641" s="64"/>
      <c r="O641" s="64"/>
      <c r="P641" s="64"/>
      <c r="Q641" s="64"/>
      <c r="R641" s="64"/>
      <c r="T641" s="66"/>
      <c r="U641" s="66"/>
      <c r="V641" s="66"/>
      <c r="W641" s="204"/>
      <c r="X641" s="52"/>
      <c r="Y641" s="52"/>
      <c r="Z641" s="53"/>
      <c r="AA641" s="54">
        <f t="shared" si="103"/>
        <v>0</v>
      </c>
      <c r="AB641" s="55"/>
      <c r="AG641" s="57">
        <f t="shared" si="105"/>
        <v>0</v>
      </c>
      <c r="AJ641" s="45"/>
    </row>
    <row r="642" spans="1:36" ht="18" hidden="1" customHeight="1">
      <c r="A642" s="69"/>
      <c r="B642" s="69"/>
      <c r="C642" s="69"/>
      <c r="D642" s="69"/>
      <c r="E642" s="69"/>
      <c r="F642" s="69"/>
      <c r="G642" s="63"/>
      <c r="H642" s="63"/>
      <c r="I642" s="63"/>
      <c r="J642" s="48" t="str">
        <f t="shared" si="102"/>
        <v>Single Year</v>
      </c>
      <c r="K642" s="63"/>
      <c r="L642" s="69"/>
      <c r="M642" s="69"/>
      <c r="N642" s="64"/>
      <c r="O642" s="64"/>
      <c r="P642" s="64"/>
      <c r="Q642" s="64"/>
      <c r="R642" s="64"/>
      <c r="T642" s="66"/>
      <c r="U642" s="66"/>
      <c r="V642" s="66"/>
      <c r="W642" s="204"/>
      <c r="X642" s="52"/>
      <c r="Y642" s="52"/>
      <c r="Z642" s="53"/>
      <c r="AA642" s="54">
        <f t="shared" si="103"/>
        <v>0</v>
      </c>
      <c r="AB642" s="55"/>
      <c r="AJ642" s="45"/>
    </row>
    <row r="643" spans="1:36" ht="18" hidden="1" customHeight="1">
      <c r="A643" s="69"/>
      <c r="B643" s="69"/>
      <c r="C643" s="69"/>
      <c r="D643" s="69"/>
      <c r="E643" s="69"/>
      <c r="F643" s="69"/>
      <c r="G643" s="63"/>
      <c r="H643" s="63"/>
      <c r="I643" s="63"/>
      <c r="J643" s="48" t="str">
        <f t="shared" si="102"/>
        <v>Single Year</v>
      </c>
      <c r="K643" s="63"/>
      <c r="L643" s="69"/>
      <c r="M643" s="69"/>
      <c r="N643" s="64"/>
      <c r="O643" s="64"/>
      <c r="P643" s="64"/>
      <c r="Q643" s="64"/>
      <c r="R643" s="64"/>
      <c r="T643" s="66"/>
      <c r="U643" s="66"/>
      <c r="V643" s="66"/>
      <c r="W643" s="204"/>
      <c r="X643" s="52"/>
      <c r="Y643" s="52"/>
      <c r="Z643" s="53">
        <f t="shared" ref="Z643:Z665" si="106">SUM(U643:Y643)</f>
        <v>0</v>
      </c>
      <c r="AA643" s="54">
        <f t="shared" si="103"/>
        <v>0</v>
      </c>
      <c r="AB643" s="55">
        <f t="shared" ref="AB643:AB669" si="107">SUM(V643:Y643)</f>
        <v>0</v>
      </c>
      <c r="AJ643" s="45"/>
    </row>
    <row r="644" spans="1:36" ht="18" hidden="1" customHeight="1">
      <c r="A644" s="69"/>
      <c r="B644" s="69"/>
      <c r="C644" s="69"/>
      <c r="D644" s="69"/>
      <c r="E644" s="69"/>
      <c r="F644" s="69"/>
      <c r="G644" s="63"/>
      <c r="H644" s="63"/>
      <c r="I644" s="63"/>
      <c r="J644" s="48" t="str">
        <f t="shared" si="102"/>
        <v>Single Year</v>
      </c>
      <c r="K644" s="63"/>
      <c r="L644" s="69"/>
      <c r="M644" s="69"/>
      <c r="N644" s="64"/>
      <c r="O644" s="64"/>
      <c r="P644" s="64"/>
      <c r="Q644" s="64"/>
      <c r="R644" s="64"/>
      <c r="T644" s="66"/>
      <c r="U644" s="66"/>
      <c r="V644" s="66"/>
      <c r="W644" s="204"/>
      <c r="X644" s="52"/>
      <c r="Y644" s="52"/>
      <c r="Z644" s="53">
        <f t="shared" si="106"/>
        <v>0</v>
      </c>
      <c r="AA644" s="54">
        <f t="shared" si="103"/>
        <v>0</v>
      </c>
      <c r="AB644" s="55">
        <f t="shared" si="107"/>
        <v>0</v>
      </c>
      <c r="AJ644" s="45"/>
    </row>
    <row r="645" spans="1:36" ht="18" hidden="1" customHeight="1">
      <c r="A645" s="69"/>
      <c r="B645" s="69"/>
      <c r="C645" s="69"/>
      <c r="D645" s="69"/>
      <c r="E645" s="69"/>
      <c r="F645" s="69"/>
      <c r="G645" s="63"/>
      <c r="H645" s="63"/>
      <c r="I645" s="63"/>
      <c r="J645" s="48" t="str">
        <f t="shared" si="102"/>
        <v>Single Year</v>
      </c>
      <c r="K645" s="63"/>
      <c r="L645" s="69"/>
      <c r="M645" s="69"/>
      <c r="N645" s="64"/>
      <c r="O645" s="64"/>
      <c r="P645" s="64"/>
      <c r="Q645" s="64"/>
      <c r="R645" s="64"/>
      <c r="T645" s="66"/>
      <c r="U645" s="66"/>
      <c r="V645" s="66"/>
      <c r="W645" s="204"/>
      <c r="X645" s="52"/>
      <c r="Y645" s="52"/>
      <c r="Z645" s="53">
        <f t="shared" si="106"/>
        <v>0</v>
      </c>
      <c r="AA645" s="54">
        <f t="shared" si="103"/>
        <v>0</v>
      </c>
      <c r="AB645" s="55">
        <f t="shared" si="107"/>
        <v>0</v>
      </c>
      <c r="AJ645" s="45"/>
    </row>
    <row r="646" spans="1:36" ht="18" hidden="1" customHeight="1">
      <c r="A646" s="69"/>
      <c r="B646" s="69"/>
      <c r="C646" s="69"/>
      <c r="D646" s="69"/>
      <c r="E646" s="69"/>
      <c r="F646" s="69"/>
      <c r="G646" s="63"/>
      <c r="H646" s="63"/>
      <c r="I646" s="63"/>
      <c r="J646" s="48" t="str">
        <f t="shared" ref="J646:J672" si="108">IF(COUNT(T646:Y646)&gt;1,"Multi Year","Single Year")</f>
        <v>Single Year</v>
      </c>
      <c r="K646" s="63"/>
      <c r="L646" s="69"/>
      <c r="M646" s="69"/>
      <c r="N646" s="64"/>
      <c r="O646" s="64"/>
      <c r="P646" s="64"/>
      <c r="Q646" s="64"/>
      <c r="R646" s="64"/>
      <c r="T646" s="66"/>
      <c r="U646" s="66"/>
      <c r="V646" s="66"/>
      <c r="W646" s="204"/>
      <c r="X646" s="52"/>
      <c r="Y646" s="52"/>
      <c r="Z646" s="53">
        <f t="shared" si="106"/>
        <v>0</v>
      </c>
      <c r="AA646" s="54">
        <f t="shared" ref="AA646:AA655" si="109">SUM(T646:Y646)</f>
        <v>0</v>
      </c>
      <c r="AB646" s="55">
        <f t="shared" si="107"/>
        <v>0</v>
      </c>
      <c r="AJ646" s="45"/>
    </row>
    <row r="647" spans="1:36" ht="18" hidden="1" customHeight="1">
      <c r="A647" s="69"/>
      <c r="B647" s="69"/>
      <c r="C647" s="69"/>
      <c r="D647" s="69"/>
      <c r="E647" s="69"/>
      <c r="F647" s="69"/>
      <c r="G647" s="63"/>
      <c r="H647" s="63"/>
      <c r="I647" s="63"/>
      <c r="J647" s="48" t="str">
        <f t="shared" si="108"/>
        <v>Single Year</v>
      </c>
      <c r="K647" s="63"/>
      <c r="L647" s="69"/>
      <c r="M647" s="69"/>
      <c r="N647" s="64"/>
      <c r="O647" s="64"/>
      <c r="P647" s="64"/>
      <c r="Q647" s="64"/>
      <c r="R647" s="64"/>
      <c r="T647" s="66"/>
      <c r="U647" s="66"/>
      <c r="V647" s="66"/>
      <c r="W647" s="204"/>
      <c r="X647" s="52"/>
      <c r="Y647" s="52"/>
      <c r="Z647" s="53">
        <f t="shared" si="106"/>
        <v>0</v>
      </c>
      <c r="AA647" s="54">
        <f t="shared" si="109"/>
        <v>0</v>
      </c>
      <c r="AB647" s="55">
        <f t="shared" si="107"/>
        <v>0</v>
      </c>
      <c r="AJ647" s="45"/>
    </row>
    <row r="648" spans="1:36" ht="18" hidden="1" customHeight="1">
      <c r="A648" s="69"/>
      <c r="B648" s="69"/>
      <c r="C648" s="69"/>
      <c r="D648" s="69"/>
      <c r="E648" s="69"/>
      <c r="F648" s="69"/>
      <c r="G648" s="63"/>
      <c r="H648" s="63"/>
      <c r="I648" s="63"/>
      <c r="J648" s="48" t="str">
        <f t="shared" si="108"/>
        <v>Single Year</v>
      </c>
      <c r="K648" s="63"/>
      <c r="L648" s="69"/>
      <c r="M648" s="69"/>
      <c r="N648" s="64"/>
      <c r="O648" s="64"/>
      <c r="P648" s="64"/>
      <c r="Q648" s="64"/>
      <c r="R648" s="64"/>
      <c r="T648" s="66"/>
      <c r="U648" s="66"/>
      <c r="V648" s="66"/>
      <c r="W648" s="204"/>
      <c r="X648" s="52"/>
      <c r="Y648" s="52"/>
      <c r="Z648" s="53">
        <f t="shared" si="106"/>
        <v>0</v>
      </c>
      <c r="AA648" s="54">
        <f t="shared" si="109"/>
        <v>0</v>
      </c>
      <c r="AB648" s="55">
        <f t="shared" si="107"/>
        <v>0</v>
      </c>
      <c r="AJ648" s="45"/>
    </row>
    <row r="649" spans="1:36" ht="18" hidden="1" customHeight="1">
      <c r="A649" s="69"/>
      <c r="B649" s="69"/>
      <c r="C649" s="69"/>
      <c r="D649" s="69"/>
      <c r="E649" s="69"/>
      <c r="F649" s="69"/>
      <c r="G649" s="63"/>
      <c r="H649" s="63"/>
      <c r="I649" s="63"/>
      <c r="J649" s="48" t="str">
        <f t="shared" si="108"/>
        <v>Single Year</v>
      </c>
      <c r="K649" s="63"/>
      <c r="L649" s="69"/>
      <c r="M649" s="69"/>
      <c r="N649" s="64"/>
      <c r="O649" s="64"/>
      <c r="P649" s="64"/>
      <c r="Q649" s="64"/>
      <c r="R649" s="64"/>
      <c r="T649" s="66"/>
      <c r="U649" s="66"/>
      <c r="V649" s="66"/>
      <c r="W649" s="204"/>
      <c r="X649" s="52"/>
      <c r="Y649" s="52"/>
      <c r="Z649" s="53">
        <f t="shared" si="106"/>
        <v>0</v>
      </c>
      <c r="AA649" s="54">
        <f t="shared" si="109"/>
        <v>0</v>
      </c>
      <c r="AB649" s="55">
        <f t="shared" si="107"/>
        <v>0</v>
      </c>
      <c r="AJ649" s="45"/>
    </row>
    <row r="650" spans="1:36" ht="18" hidden="1" customHeight="1">
      <c r="A650" s="69"/>
      <c r="B650" s="69"/>
      <c r="C650" s="69"/>
      <c r="D650" s="69"/>
      <c r="E650" s="69"/>
      <c r="F650" s="69"/>
      <c r="G650" s="63"/>
      <c r="H650" s="63"/>
      <c r="I650" s="63"/>
      <c r="J650" s="48" t="str">
        <f t="shared" si="108"/>
        <v>Single Year</v>
      </c>
      <c r="K650" s="63"/>
      <c r="L650" s="69"/>
      <c r="M650" s="69"/>
      <c r="N650" s="64"/>
      <c r="O650" s="64"/>
      <c r="P650" s="64"/>
      <c r="Q650" s="64"/>
      <c r="R650" s="64"/>
      <c r="T650" s="66"/>
      <c r="U650" s="66"/>
      <c r="V650" s="66"/>
      <c r="W650" s="204"/>
      <c r="X650" s="52"/>
      <c r="Y650" s="52"/>
      <c r="Z650" s="53">
        <f t="shared" si="106"/>
        <v>0</v>
      </c>
      <c r="AA650" s="54">
        <f t="shared" si="109"/>
        <v>0</v>
      </c>
      <c r="AB650" s="55">
        <f t="shared" si="107"/>
        <v>0</v>
      </c>
      <c r="AJ650" s="45"/>
    </row>
    <row r="651" spans="1:36" ht="18" hidden="1" customHeight="1">
      <c r="A651" s="69"/>
      <c r="B651" s="69"/>
      <c r="C651" s="69"/>
      <c r="D651" s="69"/>
      <c r="E651" s="69"/>
      <c r="F651" s="69"/>
      <c r="G651" s="63"/>
      <c r="H651" s="63"/>
      <c r="I651" s="63"/>
      <c r="J651" s="48" t="str">
        <f t="shared" si="108"/>
        <v>Single Year</v>
      </c>
      <c r="K651" s="63"/>
      <c r="L651" s="69"/>
      <c r="M651" s="69"/>
      <c r="N651" s="64"/>
      <c r="O651" s="64"/>
      <c r="P651" s="64"/>
      <c r="Q651" s="64"/>
      <c r="R651" s="64"/>
      <c r="T651" s="66"/>
      <c r="U651" s="66"/>
      <c r="V651" s="66"/>
      <c r="W651" s="204"/>
      <c r="X651" s="52"/>
      <c r="Y651" s="52"/>
      <c r="Z651" s="53">
        <f t="shared" si="106"/>
        <v>0</v>
      </c>
      <c r="AA651" s="54">
        <f t="shared" si="109"/>
        <v>0</v>
      </c>
      <c r="AB651" s="55">
        <f t="shared" si="107"/>
        <v>0</v>
      </c>
      <c r="AJ651" s="45"/>
    </row>
    <row r="652" spans="1:36" ht="18" hidden="1" customHeight="1">
      <c r="A652" s="69"/>
      <c r="B652" s="69"/>
      <c r="C652" s="69"/>
      <c r="D652" s="69"/>
      <c r="E652" s="69"/>
      <c r="F652" s="69"/>
      <c r="G652" s="63"/>
      <c r="H652" s="63"/>
      <c r="I652" s="63"/>
      <c r="J652" s="48" t="str">
        <f t="shared" si="108"/>
        <v>Single Year</v>
      </c>
      <c r="K652" s="63"/>
      <c r="L652" s="69"/>
      <c r="M652" s="69"/>
      <c r="N652" s="64"/>
      <c r="O652" s="64"/>
      <c r="P652" s="64"/>
      <c r="Q652" s="64"/>
      <c r="R652" s="64"/>
      <c r="T652" s="66"/>
      <c r="U652" s="66"/>
      <c r="V652" s="66"/>
      <c r="W652" s="204"/>
      <c r="X652" s="52"/>
      <c r="Y652" s="52"/>
      <c r="Z652" s="53">
        <f t="shared" si="106"/>
        <v>0</v>
      </c>
      <c r="AA652" s="54">
        <f t="shared" si="109"/>
        <v>0</v>
      </c>
      <c r="AB652" s="55">
        <f t="shared" si="107"/>
        <v>0</v>
      </c>
      <c r="AJ652" s="45"/>
    </row>
    <row r="653" spans="1:36" ht="18" hidden="1" customHeight="1">
      <c r="A653" s="69"/>
      <c r="B653" s="69"/>
      <c r="C653" s="69"/>
      <c r="D653" s="69"/>
      <c r="E653" s="69"/>
      <c r="F653" s="69"/>
      <c r="G653" s="63"/>
      <c r="H653" s="63"/>
      <c r="I653" s="63"/>
      <c r="J653" s="48" t="str">
        <f t="shared" si="108"/>
        <v>Single Year</v>
      </c>
      <c r="K653" s="63"/>
      <c r="L653" s="69"/>
      <c r="M653" s="69"/>
      <c r="N653" s="64"/>
      <c r="O653" s="64"/>
      <c r="P653" s="64"/>
      <c r="Q653" s="64"/>
      <c r="R653" s="64"/>
      <c r="T653" s="66"/>
      <c r="U653" s="66"/>
      <c r="V653" s="66"/>
      <c r="W653" s="204"/>
      <c r="X653" s="52"/>
      <c r="Y653" s="52"/>
      <c r="Z653" s="53">
        <f t="shared" si="106"/>
        <v>0</v>
      </c>
      <c r="AA653" s="54">
        <f t="shared" si="109"/>
        <v>0</v>
      </c>
      <c r="AB653" s="55">
        <f t="shared" si="107"/>
        <v>0</v>
      </c>
      <c r="AJ653" s="45"/>
    </row>
    <row r="654" spans="1:36" ht="18" hidden="1" customHeight="1">
      <c r="A654" s="69"/>
      <c r="B654" s="69"/>
      <c r="C654" s="69"/>
      <c r="D654" s="69"/>
      <c r="E654" s="69"/>
      <c r="F654" s="69"/>
      <c r="G654" s="63"/>
      <c r="H654" s="63"/>
      <c r="I654" s="63"/>
      <c r="J654" s="48" t="str">
        <f t="shared" si="108"/>
        <v>Single Year</v>
      </c>
      <c r="K654" s="63"/>
      <c r="L654" s="69"/>
      <c r="M654" s="69"/>
      <c r="N654" s="64"/>
      <c r="O654" s="64"/>
      <c r="P654" s="64"/>
      <c r="Q654" s="64"/>
      <c r="R654" s="64"/>
      <c r="T654" s="66"/>
      <c r="U654" s="66"/>
      <c r="V654" s="66"/>
      <c r="W654" s="204"/>
      <c r="X654" s="52"/>
      <c r="Y654" s="52"/>
      <c r="Z654" s="53">
        <f t="shared" si="106"/>
        <v>0</v>
      </c>
      <c r="AA654" s="54">
        <f t="shared" si="109"/>
        <v>0</v>
      </c>
      <c r="AB654" s="55">
        <f t="shared" si="107"/>
        <v>0</v>
      </c>
      <c r="AJ654" s="45"/>
    </row>
    <row r="655" spans="1:36" ht="18" hidden="1" customHeight="1">
      <c r="A655" s="69"/>
      <c r="B655" s="69"/>
      <c r="C655" s="69"/>
      <c r="D655" s="69"/>
      <c r="E655" s="69"/>
      <c r="F655" s="69"/>
      <c r="G655" s="63"/>
      <c r="H655" s="63"/>
      <c r="I655" s="63"/>
      <c r="J655" s="48" t="str">
        <f t="shared" si="108"/>
        <v>Single Year</v>
      </c>
      <c r="K655" s="63"/>
      <c r="L655" s="69"/>
      <c r="M655" s="69"/>
      <c r="N655" s="64"/>
      <c r="O655" s="64"/>
      <c r="P655" s="64"/>
      <c r="Q655" s="64"/>
      <c r="R655" s="64"/>
      <c r="T655" s="66"/>
      <c r="U655" s="66"/>
      <c r="V655" s="66"/>
      <c r="W655" s="204"/>
      <c r="X655" s="52"/>
      <c r="Y655" s="52"/>
      <c r="Z655" s="53">
        <f t="shared" si="106"/>
        <v>0</v>
      </c>
      <c r="AA655" s="54">
        <f t="shared" si="109"/>
        <v>0</v>
      </c>
      <c r="AB655" s="55">
        <f t="shared" si="107"/>
        <v>0</v>
      </c>
      <c r="AJ655" s="45"/>
    </row>
    <row r="656" spans="1:36" ht="18" hidden="1" customHeight="1">
      <c r="A656" s="69"/>
      <c r="B656" s="69"/>
      <c r="C656" s="69"/>
      <c r="D656" s="69"/>
      <c r="E656" s="69"/>
      <c r="F656" s="69"/>
      <c r="G656" s="63"/>
      <c r="H656" s="63"/>
      <c r="I656" s="63"/>
      <c r="J656" s="48" t="str">
        <f t="shared" si="108"/>
        <v>Single Year</v>
      </c>
      <c r="K656" s="63"/>
      <c r="L656" s="69"/>
      <c r="M656" s="69"/>
      <c r="N656" s="64"/>
      <c r="O656" s="64"/>
      <c r="P656" s="64"/>
      <c r="Q656" s="64"/>
      <c r="R656" s="64"/>
      <c r="T656" s="66"/>
      <c r="U656" s="66"/>
      <c r="V656" s="66"/>
      <c r="W656" s="204"/>
      <c r="X656" s="52"/>
      <c r="Y656" s="52"/>
      <c r="Z656" s="53">
        <f t="shared" si="106"/>
        <v>0</v>
      </c>
      <c r="AA656" s="54">
        <f t="shared" ref="AA656:AA704" si="110">SUM(T656:Y656)</f>
        <v>0</v>
      </c>
      <c r="AB656" s="55">
        <f t="shared" si="107"/>
        <v>0</v>
      </c>
      <c r="AJ656" s="45"/>
    </row>
    <row r="657" spans="1:36" ht="18" hidden="1" customHeight="1">
      <c r="A657" s="69"/>
      <c r="B657" s="69"/>
      <c r="C657" s="69"/>
      <c r="D657" s="69"/>
      <c r="E657" s="69"/>
      <c r="F657" s="69"/>
      <c r="G657" s="63"/>
      <c r="H657" s="63"/>
      <c r="I657" s="63"/>
      <c r="J657" s="48" t="str">
        <f t="shared" si="108"/>
        <v>Single Year</v>
      </c>
      <c r="K657" s="63"/>
      <c r="L657" s="69"/>
      <c r="M657" s="69"/>
      <c r="N657" s="64"/>
      <c r="O657" s="64"/>
      <c r="P657" s="64"/>
      <c r="Q657" s="64"/>
      <c r="R657" s="64"/>
      <c r="T657" s="66"/>
      <c r="U657" s="66"/>
      <c r="V657" s="66"/>
      <c r="W657" s="204"/>
      <c r="X657" s="52"/>
      <c r="Y657" s="52"/>
      <c r="Z657" s="53">
        <f t="shared" si="106"/>
        <v>0</v>
      </c>
      <c r="AA657" s="54">
        <f t="shared" si="110"/>
        <v>0</v>
      </c>
      <c r="AB657" s="55">
        <f t="shared" si="107"/>
        <v>0</v>
      </c>
      <c r="AJ657" s="45"/>
    </row>
    <row r="658" spans="1:36" ht="18" hidden="1" customHeight="1">
      <c r="A658" s="69"/>
      <c r="B658" s="69"/>
      <c r="C658" s="69"/>
      <c r="D658" s="69"/>
      <c r="E658" s="69"/>
      <c r="F658" s="69"/>
      <c r="G658" s="63"/>
      <c r="H658" s="63"/>
      <c r="I658" s="63"/>
      <c r="J658" s="48" t="str">
        <f t="shared" si="108"/>
        <v>Single Year</v>
      </c>
      <c r="K658" s="63"/>
      <c r="L658" s="69"/>
      <c r="M658" s="69"/>
      <c r="N658" s="64"/>
      <c r="O658" s="64"/>
      <c r="P658" s="64"/>
      <c r="Q658" s="64"/>
      <c r="R658" s="64"/>
      <c r="T658" s="66"/>
      <c r="U658" s="66"/>
      <c r="V658" s="66"/>
      <c r="W658" s="204"/>
      <c r="X658" s="52"/>
      <c r="Y658" s="52"/>
      <c r="Z658" s="53">
        <f t="shared" si="106"/>
        <v>0</v>
      </c>
      <c r="AA658" s="54">
        <f t="shared" si="110"/>
        <v>0</v>
      </c>
      <c r="AB658" s="55">
        <f t="shared" si="107"/>
        <v>0</v>
      </c>
      <c r="AJ658" s="45"/>
    </row>
    <row r="659" spans="1:36" ht="18" hidden="1" customHeight="1">
      <c r="A659" s="69"/>
      <c r="B659" s="69"/>
      <c r="C659" s="69"/>
      <c r="D659" s="69"/>
      <c r="E659" s="69"/>
      <c r="F659" s="69"/>
      <c r="G659" s="63"/>
      <c r="H659" s="63"/>
      <c r="I659" s="63"/>
      <c r="J659" s="48" t="str">
        <f t="shared" si="108"/>
        <v>Single Year</v>
      </c>
      <c r="K659" s="63"/>
      <c r="L659" s="69"/>
      <c r="M659" s="69"/>
      <c r="N659" s="64"/>
      <c r="O659" s="64"/>
      <c r="P659" s="64"/>
      <c r="Q659" s="64"/>
      <c r="R659" s="64"/>
      <c r="T659" s="66"/>
      <c r="U659" s="66"/>
      <c r="V659" s="66"/>
      <c r="W659" s="204"/>
      <c r="X659" s="52"/>
      <c r="Y659" s="52"/>
      <c r="Z659" s="53">
        <f t="shared" si="106"/>
        <v>0</v>
      </c>
      <c r="AA659" s="54">
        <f t="shared" si="110"/>
        <v>0</v>
      </c>
      <c r="AB659" s="55">
        <f t="shared" si="107"/>
        <v>0</v>
      </c>
      <c r="AJ659" s="45"/>
    </row>
    <row r="660" spans="1:36" ht="18" hidden="1" customHeight="1">
      <c r="A660" s="69"/>
      <c r="B660" s="69"/>
      <c r="C660" s="69"/>
      <c r="D660" s="69"/>
      <c r="E660" s="69"/>
      <c r="F660" s="69"/>
      <c r="G660" s="63"/>
      <c r="H660" s="63"/>
      <c r="I660" s="63"/>
      <c r="J660" s="48" t="str">
        <f t="shared" si="108"/>
        <v>Single Year</v>
      </c>
      <c r="K660" s="63"/>
      <c r="L660" s="69"/>
      <c r="M660" s="69"/>
      <c r="N660" s="64"/>
      <c r="O660" s="64"/>
      <c r="P660" s="64"/>
      <c r="Q660" s="64"/>
      <c r="R660" s="64"/>
      <c r="T660" s="66"/>
      <c r="U660" s="66"/>
      <c r="V660" s="66"/>
      <c r="W660" s="204"/>
      <c r="X660" s="52"/>
      <c r="Y660" s="52"/>
      <c r="Z660" s="53">
        <f t="shared" si="106"/>
        <v>0</v>
      </c>
      <c r="AA660" s="54">
        <f t="shared" si="110"/>
        <v>0</v>
      </c>
      <c r="AB660" s="55">
        <f t="shared" si="107"/>
        <v>0</v>
      </c>
      <c r="AJ660" s="45"/>
    </row>
    <row r="661" spans="1:36" ht="18" hidden="1" customHeight="1">
      <c r="A661" s="69"/>
      <c r="B661" s="69"/>
      <c r="C661" s="69"/>
      <c r="D661" s="69"/>
      <c r="E661" s="69"/>
      <c r="F661" s="69"/>
      <c r="G661" s="63"/>
      <c r="H661" s="63"/>
      <c r="I661" s="63"/>
      <c r="J661" s="48" t="str">
        <f t="shared" si="108"/>
        <v>Single Year</v>
      </c>
      <c r="K661" s="63"/>
      <c r="L661" s="69"/>
      <c r="M661" s="69"/>
      <c r="N661" s="64"/>
      <c r="O661" s="64"/>
      <c r="P661" s="64"/>
      <c r="Q661" s="64"/>
      <c r="R661" s="64"/>
      <c r="T661" s="66"/>
      <c r="U661" s="66"/>
      <c r="V661" s="66"/>
      <c r="W661" s="204"/>
      <c r="X661" s="52"/>
      <c r="Y661" s="52"/>
      <c r="Z661" s="53">
        <f t="shared" si="106"/>
        <v>0</v>
      </c>
      <c r="AA661" s="54">
        <f t="shared" si="110"/>
        <v>0</v>
      </c>
      <c r="AB661" s="55">
        <f t="shared" si="107"/>
        <v>0</v>
      </c>
      <c r="AJ661" s="45"/>
    </row>
    <row r="662" spans="1:36" ht="18" hidden="1" customHeight="1">
      <c r="A662" s="69"/>
      <c r="B662" s="69"/>
      <c r="C662" s="69"/>
      <c r="D662" s="69"/>
      <c r="E662" s="69"/>
      <c r="F662" s="69"/>
      <c r="G662" s="63"/>
      <c r="H662" s="63"/>
      <c r="I662" s="63"/>
      <c r="J662" s="48" t="str">
        <f t="shared" si="108"/>
        <v>Single Year</v>
      </c>
      <c r="K662" s="63"/>
      <c r="L662" s="69"/>
      <c r="M662" s="69"/>
      <c r="N662" s="64"/>
      <c r="O662" s="64"/>
      <c r="P662" s="64"/>
      <c r="Q662" s="64"/>
      <c r="R662" s="64"/>
      <c r="T662" s="66"/>
      <c r="U662" s="66"/>
      <c r="V662" s="66"/>
      <c r="W662" s="204"/>
      <c r="X662" s="52"/>
      <c r="Y662" s="52"/>
      <c r="Z662" s="53">
        <f t="shared" si="106"/>
        <v>0</v>
      </c>
      <c r="AA662" s="54">
        <f t="shared" si="110"/>
        <v>0</v>
      </c>
      <c r="AB662" s="55">
        <f t="shared" si="107"/>
        <v>0</v>
      </c>
      <c r="AJ662" s="45"/>
    </row>
    <row r="663" spans="1:36" ht="18" hidden="1" customHeight="1">
      <c r="A663" s="69"/>
      <c r="B663" s="69"/>
      <c r="C663" s="69"/>
      <c r="D663" s="69"/>
      <c r="E663" s="69"/>
      <c r="F663" s="69"/>
      <c r="G663" s="63"/>
      <c r="H663" s="63"/>
      <c r="I663" s="63"/>
      <c r="J663" s="48" t="str">
        <f t="shared" si="108"/>
        <v>Single Year</v>
      </c>
      <c r="K663" s="63"/>
      <c r="L663" s="69"/>
      <c r="M663" s="69"/>
      <c r="N663" s="64"/>
      <c r="O663" s="64"/>
      <c r="P663" s="64"/>
      <c r="Q663" s="64"/>
      <c r="R663" s="64"/>
      <c r="T663" s="66"/>
      <c r="U663" s="66"/>
      <c r="V663" s="66"/>
      <c r="W663" s="204"/>
      <c r="X663" s="52"/>
      <c r="Y663" s="52"/>
      <c r="Z663" s="53">
        <f t="shared" si="106"/>
        <v>0</v>
      </c>
      <c r="AA663" s="54">
        <f t="shared" si="110"/>
        <v>0</v>
      </c>
      <c r="AB663" s="55">
        <f t="shared" si="107"/>
        <v>0</v>
      </c>
      <c r="AJ663" s="45"/>
    </row>
    <row r="664" spans="1:36" ht="18" hidden="1" customHeight="1">
      <c r="A664" s="69"/>
      <c r="B664" s="69"/>
      <c r="C664" s="69"/>
      <c r="D664" s="69"/>
      <c r="E664" s="69"/>
      <c r="F664" s="69"/>
      <c r="G664" s="63"/>
      <c r="H664" s="63"/>
      <c r="I664" s="63"/>
      <c r="J664" s="48" t="str">
        <f t="shared" si="108"/>
        <v>Single Year</v>
      </c>
      <c r="K664" s="63"/>
      <c r="L664" s="69"/>
      <c r="M664" s="69"/>
      <c r="N664" s="64"/>
      <c r="O664" s="64"/>
      <c r="P664" s="64"/>
      <c r="Q664" s="64"/>
      <c r="R664" s="64"/>
      <c r="T664" s="66"/>
      <c r="U664" s="66"/>
      <c r="V664" s="66"/>
      <c r="W664" s="204"/>
      <c r="X664" s="52"/>
      <c r="Y664" s="52"/>
      <c r="Z664" s="53">
        <f t="shared" si="106"/>
        <v>0</v>
      </c>
      <c r="AA664" s="54">
        <f t="shared" si="110"/>
        <v>0</v>
      </c>
      <c r="AB664" s="55">
        <f t="shared" si="107"/>
        <v>0</v>
      </c>
      <c r="AJ664" s="45"/>
    </row>
    <row r="665" spans="1:36" ht="18" hidden="1" customHeight="1">
      <c r="A665" s="69"/>
      <c r="B665" s="69"/>
      <c r="C665" s="69"/>
      <c r="D665" s="69"/>
      <c r="E665" s="69"/>
      <c r="F665" s="69"/>
      <c r="G665" s="63"/>
      <c r="H665" s="63"/>
      <c r="I665" s="63"/>
      <c r="J665" s="48" t="str">
        <f t="shared" si="108"/>
        <v>Single Year</v>
      </c>
      <c r="K665" s="63"/>
      <c r="L665" s="69"/>
      <c r="M665" s="69"/>
      <c r="N665" s="64"/>
      <c r="O665" s="64"/>
      <c r="P665" s="64"/>
      <c r="Q665" s="64"/>
      <c r="R665" s="64"/>
      <c r="T665" s="66"/>
      <c r="U665" s="66"/>
      <c r="V665" s="66"/>
      <c r="W665" s="204"/>
      <c r="X665" s="52"/>
      <c r="Y665" s="52"/>
      <c r="Z665" s="53">
        <f t="shared" si="106"/>
        <v>0</v>
      </c>
      <c r="AA665" s="54">
        <f t="shared" si="110"/>
        <v>0</v>
      </c>
      <c r="AB665" s="55">
        <f t="shared" si="107"/>
        <v>0</v>
      </c>
      <c r="AJ665" s="45"/>
    </row>
    <row r="666" spans="1:36" ht="18" hidden="1" customHeight="1">
      <c r="A666" s="69"/>
      <c r="B666" s="69"/>
      <c r="C666" s="69"/>
      <c r="D666" s="69"/>
      <c r="E666" s="69"/>
      <c r="F666" s="69"/>
      <c r="G666" s="63"/>
      <c r="H666" s="63"/>
      <c r="I666" s="63"/>
      <c r="J666" s="48" t="str">
        <f t="shared" si="108"/>
        <v>Single Year</v>
      </c>
      <c r="K666" s="63"/>
      <c r="L666" s="69"/>
      <c r="M666" s="69"/>
      <c r="N666" s="64"/>
      <c r="O666" s="64"/>
      <c r="P666" s="64"/>
      <c r="Q666" s="64"/>
      <c r="R666" s="64"/>
      <c r="T666" s="66"/>
      <c r="U666" s="66"/>
      <c r="V666" s="66"/>
      <c r="W666" s="204"/>
      <c r="X666" s="52"/>
      <c r="Y666" s="52"/>
      <c r="Z666" s="53">
        <f t="shared" ref="Z666:Z704" si="111">SUM(U666:Y666)</f>
        <v>0</v>
      </c>
      <c r="AA666" s="54">
        <f t="shared" si="110"/>
        <v>0</v>
      </c>
      <c r="AB666" s="55">
        <f t="shared" si="107"/>
        <v>0</v>
      </c>
      <c r="AJ666" s="45"/>
    </row>
    <row r="667" spans="1:36" ht="18" hidden="1" customHeight="1">
      <c r="A667" s="69"/>
      <c r="B667" s="69"/>
      <c r="C667" s="69"/>
      <c r="D667" s="69"/>
      <c r="E667" s="69"/>
      <c r="F667" s="69"/>
      <c r="G667" s="63"/>
      <c r="H667" s="63"/>
      <c r="I667" s="63"/>
      <c r="J667" s="48" t="str">
        <f t="shared" si="108"/>
        <v>Single Year</v>
      </c>
      <c r="K667" s="63"/>
      <c r="L667" s="69"/>
      <c r="M667" s="69"/>
      <c r="N667" s="64"/>
      <c r="O667" s="64"/>
      <c r="P667" s="64"/>
      <c r="Q667" s="64"/>
      <c r="R667" s="64"/>
      <c r="T667" s="66"/>
      <c r="U667" s="66"/>
      <c r="V667" s="66"/>
      <c r="W667" s="204"/>
      <c r="X667" s="52"/>
      <c r="Y667" s="52"/>
      <c r="Z667" s="53">
        <f t="shared" si="111"/>
        <v>0</v>
      </c>
      <c r="AA667" s="54">
        <f t="shared" si="110"/>
        <v>0</v>
      </c>
      <c r="AB667" s="55">
        <f t="shared" si="107"/>
        <v>0</v>
      </c>
      <c r="AJ667" s="45"/>
    </row>
    <row r="668" spans="1:36" ht="18" hidden="1" customHeight="1">
      <c r="A668" s="69"/>
      <c r="B668" s="69"/>
      <c r="C668" s="69"/>
      <c r="D668" s="69"/>
      <c r="E668" s="69"/>
      <c r="F668" s="69"/>
      <c r="G668" s="63"/>
      <c r="H668" s="63"/>
      <c r="I668" s="63"/>
      <c r="J668" s="48" t="str">
        <f t="shared" si="108"/>
        <v>Single Year</v>
      </c>
      <c r="K668" s="63"/>
      <c r="L668" s="69"/>
      <c r="M668" s="69"/>
      <c r="N668" s="64"/>
      <c r="O668" s="64"/>
      <c r="P668" s="64"/>
      <c r="Q668" s="64"/>
      <c r="R668" s="64"/>
      <c r="T668" s="66"/>
      <c r="U668" s="66"/>
      <c r="V668" s="66"/>
      <c r="W668" s="204"/>
      <c r="X668" s="52"/>
      <c r="Y668" s="52"/>
      <c r="Z668" s="53">
        <f t="shared" si="111"/>
        <v>0</v>
      </c>
      <c r="AA668" s="54">
        <f t="shared" si="110"/>
        <v>0</v>
      </c>
      <c r="AB668" s="55">
        <f t="shared" si="107"/>
        <v>0</v>
      </c>
      <c r="AJ668" s="45"/>
    </row>
    <row r="669" spans="1:36" ht="18" hidden="1" customHeight="1">
      <c r="A669" s="69"/>
      <c r="B669" s="69"/>
      <c r="C669" s="69"/>
      <c r="D669" s="69"/>
      <c r="E669" s="69"/>
      <c r="F669" s="69"/>
      <c r="G669" s="63"/>
      <c r="H669" s="63"/>
      <c r="I669" s="63"/>
      <c r="J669" s="48" t="str">
        <f t="shared" si="108"/>
        <v>Single Year</v>
      </c>
      <c r="K669" s="63"/>
      <c r="L669" s="69"/>
      <c r="M669" s="69"/>
      <c r="N669" s="64"/>
      <c r="O669" s="64"/>
      <c r="P669" s="64"/>
      <c r="Q669" s="64"/>
      <c r="R669" s="64"/>
      <c r="T669" s="66"/>
      <c r="U669" s="66"/>
      <c r="V669" s="66"/>
      <c r="W669" s="204"/>
      <c r="X669" s="52"/>
      <c r="Y669" s="52"/>
      <c r="Z669" s="53">
        <f t="shared" si="111"/>
        <v>0</v>
      </c>
      <c r="AA669" s="54">
        <f t="shared" si="110"/>
        <v>0</v>
      </c>
      <c r="AB669" s="55">
        <f t="shared" si="107"/>
        <v>0</v>
      </c>
      <c r="AJ669" s="45"/>
    </row>
    <row r="670" spans="1:36" ht="18" hidden="1" customHeight="1">
      <c r="A670" s="69"/>
      <c r="B670" s="69"/>
      <c r="C670" s="69"/>
      <c r="D670" s="69"/>
      <c r="E670" s="69"/>
      <c r="F670" s="69"/>
      <c r="G670" s="63"/>
      <c r="H670" s="63"/>
      <c r="I670" s="63"/>
      <c r="J670" s="48" t="str">
        <f t="shared" si="108"/>
        <v>Single Year</v>
      </c>
      <c r="K670" s="63"/>
      <c r="L670" s="69"/>
      <c r="M670" s="69"/>
      <c r="N670" s="64"/>
      <c r="O670" s="64"/>
      <c r="P670" s="64"/>
      <c r="Q670" s="64"/>
      <c r="R670" s="64"/>
      <c r="T670" s="66"/>
      <c r="U670" s="66"/>
      <c r="V670" s="66"/>
      <c r="W670" s="204"/>
      <c r="X670" s="52"/>
      <c r="Y670" s="52"/>
      <c r="Z670" s="53">
        <f t="shared" si="111"/>
        <v>0</v>
      </c>
      <c r="AA670" s="54">
        <f t="shared" si="110"/>
        <v>0</v>
      </c>
      <c r="AB670" s="55">
        <f t="shared" ref="AB670:AB704" si="112">SUM(V670:Y670)</f>
        <v>0</v>
      </c>
      <c r="AJ670" s="45"/>
    </row>
    <row r="671" spans="1:36" ht="18" hidden="1" customHeight="1">
      <c r="A671" s="69"/>
      <c r="B671" s="69"/>
      <c r="C671" s="69"/>
      <c r="D671" s="69"/>
      <c r="E671" s="69"/>
      <c r="F671" s="69"/>
      <c r="G671" s="63"/>
      <c r="H671" s="63"/>
      <c r="I671" s="63"/>
      <c r="J671" s="48" t="str">
        <f t="shared" si="108"/>
        <v>Single Year</v>
      </c>
      <c r="K671" s="63"/>
      <c r="L671" s="69"/>
      <c r="M671" s="69"/>
      <c r="N671" s="64"/>
      <c r="O671" s="64"/>
      <c r="P671" s="64"/>
      <c r="Q671" s="64"/>
      <c r="R671" s="64"/>
      <c r="T671" s="66"/>
      <c r="U671" s="66"/>
      <c r="V671" s="66"/>
      <c r="W671" s="204"/>
      <c r="X671" s="52"/>
      <c r="Y671" s="52"/>
      <c r="Z671" s="53">
        <f t="shared" si="111"/>
        <v>0</v>
      </c>
      <c r="AA671" s="54">
        <f t="shared" si="110"/>
        <v>0</v>
      </c>
      <c r="AB671" s="55">
        <f t="shared" si="112"/>
        <v>0</v>
      </c>
      <c r="AJ671" s="45"/>
    </row>
    <row r="672" spans="1:36" ht="18" hidden="1" customHeight="1">
      <c r="A672" s="69"/>
      <c r="B672" s="69"/>
      <c r="C672" s="69"/>
      <c r="D672" s="69"/>
      <c r="E672" s="69"/>
      <c r="F672" s="69"/>
      <c r="G672" s="63"/>
      <c r="H672" s="63"/>
      <c r="I672" s="63"/>
      <c r="J672" s="48" t="str">
        <f t="shared" si="108"/>
        <v>Single Year</v>
      </c>
      <c r="K672" s="63"/>
      <c r="L672" s="69"/>
      <c r="M672" s="69"/>
      <c r="N672" s="64"/>
      <c r="O672" s="64"/>
      <c r="P672" s="64"/>
      <c r="Q672" s="64"/>
      <c r="R672" s="64"/>
      <c r="T672" s="66"/>
      <c r="U672" s="66"/>
      <c r="V672" s="66"/>
      <c r="W672" s="204"/>
      <c r="X672" s="52"/>
      <c r="Y672" s="52"/>
      <c r="Z672" s="53">
        <f t="shared" si="111"/>
        <v>0</v>
      </c>
      <c r="AA672" s="54">
        <f t="shared" si="110"/>
        <v>0</v>
      </c>
      <c r="AB672" s="55">
        <f t="shared" si="112"/>
        <v>0</v>
      </c>
      <c r="AJ672" s="45"/>
    </row>
    <row r="673" spans="1:36" ht="18" hidden="1" customHeight="1">
      <c r="A673" s="69"/>
      <c r="B673" s="69"/>
      <c r="C673" s="69"/>
      <c r="D673" s="69"/>
      <c r="E673" s="69"/>
      <c r="F673" s="69"/>
      <c r="G673" s="63"/>
      <c r="H673" s="63"/>
      <c r="I673" s="63"/>
      <c r="J673" s="69"/>
      <c r="K673" s="63"/>
      <c r="L673" s="69"/>
      <c r="M673" s="69"/>
      <c r="N673" s="64"/>
      <c r="O673" s="64"/>
      <c r="P673" s="64"/>
      <c r="Q673" s="64"/>
      <c r="R673" s="64"/>
      <c r="T673" s="66"/>
      <c r="U673" s="66"/>
      <c r="V673" s="66"/>
      <c r="W673" s="204"/>
      <c r="X673" s="52"/>
      <c r="Y673" s="52"/>
      <c r="Z673" s="53">
        <f t="shared" si="111"/>
        <v>0</v>
      </c>
      <c r="AA673" s="54">
        <f t="shared" si="110"/>
        <v>0</v>
      </c>
      <c r="AB673" s="55">
        <f t="shared" si="112"/>
        <v>0</v>
      </c>
      <c r="AJ673" s="45"/>
    </row>
    <row r="674" spans="1:36" ht="18" hidden="1" customHeight="1">
      <c r="A674" s="69"/>
      <c r="B674" s="69"/>
      <c r="C674" s="69"/>
      <c r="D674" s="69"/>
      <c r="E674" s="69"/>
      <c r="F674" s="69"/>
      <c r="G674" s="63"/>
      <c r="H674" s="63"/>
      <c r="I674" s="63"/>
      <c r="J674" s="69"/>
      <c r="K674" s="63"/>
      <c r="L674" s="69"/>
      <c r="M674" s="69"/>
      <c r="N674" s="64"/>
      <c r="O674" s="64"/>
      <c r="P674" s="64"/>
      <c r="Q674" s="64"/>
      <c r="R674" s="64"/>
      <c r="T674" s="66"/>
      <c r="U674" s="66"/>
      <c r="V674" s="66"/>
      <c r="W674" s="204"/>
      <c r="X674" s="52"/>
      <c r="Y674" s="52"/>
      <c r="Z674" s="53">
        <f t="shared" si="111"/>
        <v>0</v>
      </c>
      <c r="AA674" s="54">
        <f t="shared" si="110"/>
        <v>0</v>
      </c>
      <c r="AB674" s="55">
        <f t="shared" si="112"/>
        <v>0</v>
      </c>
      <c r="AJ674" s="45"/>
    </row>
    <row r="675" spans="1:36" ht="18" hidden="1" customHeight="1">
      <c r="A675" s="69"/>
      <c r="B675" s="69"/>
      <c r="C675" s="69"/>
      <c r="D675" s="69"/>
      <c r="E675" s="69"/>
      <c r="F675" s="69"/>
      <c r="G675" s="63"/>
      <c r="H675" s="63"/>
      <c r="I675" s="63"/>
      <c r="J675" s="69"/>
      <c r="K675" s="63"/>
      <c r="L675" s="69"/>
      <c r="M675" s="69"/>
      <c r="N675" s="64"/>
      <c r="O675" s="64"/>
      <c r="P675" s="64"/>
      <c r="Q675" s="64"/>
      <c r="R675" s="64"/>
      <c r="T675" s="66"/>
      <c r="U675" s="66"/>
      <c r="V675" s="66"/>
      <c r="W675" s="204"/>
      <c r="X675" s="52"/>
      <c r="Y675" s="52"/>
      <c r="Z675" s="53">
        <f t="shared" si="111"/>
        <v>0</v>
      </c>
      <c r="AA675" s="54">
        <f t="shared" si="110"/>
        <v>0</v>
      </c>
      <c r="AB675" s="55">
        <f t="shared" si="112"/>
        <v>0</v>
      </c>
      <c r="AJ675" s="45"/>
    </row>
    <row r="676" spans="1:36" ht="18" hidden="1" customHeight="1">
      <c r="A676" s="69"/>
      <c r="B676" s="69"/>
      <c r="C676" s="69"/>
      <c r="D676" s="69"/>
      <c r="E676" s="69"/>
      <c r="F676" s="69"/>
      <c r="G676" s="63"/>
      <c r="H676" s="63"/>
      <c r="I676" s="63"/>
      <c r="J676" s="69"/>
      <c r="K676" s="63"/>
      <c r="L676" s="69"/>
      <c r="M676" s="69"/>
      <c r="N676" s="64"/>
      <c r="O676" s="64"/>
      <c r="P676" s="64"/>
      <c r="Q676" s="64"/>
      <c r="R676" s="64"/>
      <c r="T676" s="66"/>
      <c r="U676" s="66"/>
      <c r="V676" s="66"/>
      <c r="W676" s="204"/>
      <c r="X676" s="52"/>
      <c r="Y676" s="52"/>
      <c r="Z676" s="53">
        <f t="shared" si="111"/>
        <v>0</v>
      </c>
      <c r="AA676" s="54">
        <f t="shared" si="110"/>
        <v>0</v>
      </c>
      <c r="AB676" s="55">
        <f t="shared" si="112"/>
        <v>0</v>
      </c>
      <c r="AJ676" s="45"/>
    </row>
    <row r="677" spans="1:36" ht="18" hidden="1" customHeight="1">
      <c r="A677" s="69"/>
      <c r="B677" s="69"/>
      <c r="C677" s="69"/>
      <c r="D677" s="69"/>
      <c r="E677" s="69"/>
      <c r="F677" s="69"/>
      <c r="G677" s="63"/>
      <c r="H677" s="63"/>
      <c r="I677" s="63"/>
      <c r="J677" s="69"/>
      <c r="K677" s="63"/>
      <c r="L677" s="69"/>
      <c r="M677" s="69"/>
      <c r="N677" s="64"/>
      <c r="O677" s="64"/>
      <c r="P677" s="64"/>
      <c r="Q677" s="64"/>
      <c r="R677" s="64"/>
      <c r="T677" s="66"/>
      <c r="U677" s="66"/>
      <c r="V677" s="66"/>
      <c r="W677" s="204"/>
      <c r="X677" s="52"/>
      <c r="Y677" s="52"/>
      <c r="Z677" s="53">
        <f t="shared" si="111"/>
        <v>0</v>
      </c>
      <c r="AA677" s="54">
        <f t="shared" si="110"/>
        <v>0</v>
      </c>
      <c r="AB677" s="55">
        <f t="shared" si="112"/>
        <v>0</v>
      </c>
      <c r="AJ677" s="45"/>
    </row>
    <row r="678" spans="1:36" ht="18" hidden="1" customHeight="1">
      <c r="A678" s="69"/>
      <c r="B678" s="69"/>
      <c r="C678" s="69"/>
      <c r="D678" s="69"/>
      <c r="E678" s="69"/>
      <c r="F678" s="69"/>
      <c r="G678" s="63"/>
      <c r="H678" s="63"/>
      <c r="I678" s="63"/>
      <c r="J678" s="69"/>
      <c r="K678" s="63"/>
      <c r="L678" s="69"/>
      <c r="M678" s="69"/>
      <c r="N678" s="64"/>
      <c r="O678" s="64"/>
      <c r="P678" s="64"/>
      <c r="Q678" s="64"/>
      <c r="R678" s="64"/>
      <c r="T678" s="66"/>
      <c r="U678" s="66"/>
      <c r="V678" s="66"/>
      <c r="W678" s="204"/>
      <c r="X678" s="52"/>
      <c r="Y678" s="52"/>
      <c r="Z678" s="53">
        <f t="shared" si="111"/>
        <v>0</v>
      </c>
      <c r="AA678" s="54">
        <f t="shared" si="110"/>
        <v>0</v>
      </c>
      <c r="AB678" s="55">
        <f t="shared" si="112"/>
        <v>0</v>
      </c>
      <c r="AJ678" s="45"/>
    </row>
    <row r="679" spans="1:36" ht="18" hidden="1" customHeight="1">
      <c r="A679" s="69"/>
      <c r="B679" s="69"/>
      <c r="C679" s="69"/>
      <c r="D679" s="69"/>
      <c r="E679" s="69"/>
      <c r="F679" s="69"/>
      <c r="G679" s="63"/>
      <c r="H679" s="63"/>
      <c r="I679" s="63"/>
      <c r="K679" s="63"/>
      <c r="L679" s="69"/>
      <c r="M679" s="69"/>
      <c r="N679" s="64"/>
      <c r="O679" s="64"/>
      <c r="P679" s="64"/>
      <c r="Q679" s="64"/>
      <c r="T679" s="66"/>
      <c r="U679" s="66"/>
      <c r="V679" s="66"/>
      <c r="W679" s="204"/>
      <c r="X679" s="52"/>
      <c r="Y679" s="52"/>
      <c r="Z679" s="53">
        <f t="shared" si="111"/>
        <v>0</v>
      </c>
      <c r="AA679" s="54">
        <f t="shared" si="110"/>
        <v>0</v>
      </c>
      <c r="AB679" s="55">
        <f t="shared" si="112"/>
        <v>0</v>
      </c>
      <c r="AJ679" s="45"/>
    </row>
    <row r="680" spans="1:36" ht="18" hidden="1" customHeight="1">
      <c r="A680" s="69"/>
      <c r="B680" s="69"/>
      <c r="C680" s="69"/>
      <c r="D680" s="69"/>
      <c r="E680" s="69"/>
      <c r="F680" s="69"/>
      <c r="G680" s="63"/>
      <c r="H680" s="63"/>
      <c r="I680" s="63"/>
      <c r="K680" s="63"/>
      <c r="L680" s="69"/>
      <c r="M680" s="69"/>
      <c r="N680" s="64"/>
      <c r="O680" s="64"/>
      <c r="P680" s="64"/>
      <c r="Q680" s="64"/>
      <c r="T680" s="66"/>
      <c r="U680" s="66"/>
      <c r="V680" s="66"/>
      <c r="W680" s="204"/>
      <c r="X680" s="52"/>
      <c r="Y680" s="52"/>
      <c r="Z680" s="53">
        <f t="shared" si="111"/>
        <v>0</v>
      </c>
      <c r="AA680" s="54">
        <f t="shared" si="110"/>
        <v>0</v>
      </c>
      <c r="AB680" s="55">
        <f t="shared" si="112"/>
        <v>0</v>
      </c>
      <c r="AJ680" s="45"/>
    </row>
    <row r="681" spans="1:36" ht="18" hidden="1" customHeight="1">
      <c r="A681" s="69"/>
      <c r="B681" s="69"/>
      <c r="C681" s="69"/>
      <c r="D681" s="69"/>
      <c r="E681" s="69"/>
      <c r="F681" s="69"/>
      <c r="G681" s="63"/>
      <c r="H681" s="63"/>
      <c r="I681" s="63"/>
      <c r="K681" s="63"/>
      <c r="L681" s="69"/>
      <c r="M681" s="69"/>
      <c r="N681" s="64"/>
      <c r="O681" s="64"/>
      <c r="P681" s="64"/>
      <c r="Q681" s="64"/>
      <c r="T681" s="66"/>
      <c r="U681" s="66"/>
      <c r="V681" s="66"/>
      <c r="W681" s="204"/>
      <c r="X681" s="52"/>
      <c r="Y681" s="52"/>
      <c r="Z681" s="53">
        <f t="shared" si="111"/>
        <v>0</v>
      </c>
      <c r="AA681" s="54">
        <f t="shared" si="110"/>
        <v>0</v>
      </c>
      <c r="AB681" s="55">
        <f t="shared" si="112"/>
        <v>0</v>
      </c>
      <c r="AJ681" s="45"/>
    </row>
    <row r="682" spans="1:36" ht="18" hidden="1" customHeight="1">
      <c r="A682" s="69"/>
      <c r="B682" s="69"/>
      <c r="C682" s="69"/>
      <c r="D682" s="69"/>
      <c r="E682" s="69"/>
      <c r="F682" s="69"/>
      <c r="G682" s="63"/>
      <c r="H682" s="63"/>
      <c r="I682" s="63"/>
      <c r="K682" s="63"/>
      <c r="L682" s="69"/>
      <c r="M682" s="69"/>
      <c r="N682" s="64"/>
      <c r="O682" s="64"/>
      <c r="P682" s="64"/>
      <c r="Q682" s="64"/>
      <c r="T682" s="66"/>
      <c r="U682" s="66"/>
      <c r="V682" s="66"/>
      <c r="W682" s="204"/>
      <c r="X682" s="52"/>
      <c r="Y682" s="52"/>
      <c r="Z682" s="53">
        <f t="shared" si="111"/>
        <v>0</v>
      </c>
      <c r="AA682" s="54">
        <f t="shared" si="110"/>
        <v>0</v>
      </c>
      <c r="AB682" s="55">
        <f t="shared" si="112"/>
        <v>0</v>
      </c>
      <c r="AJ682" s="45"/>
    </row>
    <row r="683" spans="1:36" ht="18" hidden="1" customHeight="1">
      <c r="A683" s="69"/>
      <c r="B683" s="69"/>
      <c r="C683" s="69"/>
      <c r="D683" s="69"/>
      <c r="E683" s="69"/>
      <c r="F683" s="69"/>
      <c r="G683" s="63"/>
      <c r="H683" s="63"/>
      <c r="I683" s="63"/>
      <c r="K683" s="63"/>
      <c r="L683" s="69"/>
      <c r="M683" s="69"/>
      <c r="N683" s="64"/>
      <c r="O683" s="64"/>
      <c r="P683" s="64"/>
      <c r="Q683" s="64"/>
      <c r="T683" s="66"/>
      <c r="U683" s="66"/>
      <c r="V683" s="66"/>
      <c r="W683" s="204"/>
      <c r="X683" s="52"/>
      <c r="Y683" s="52"/>
      <c r="Z683" s="53">
        <f t="shared" si="111"/>
        <v>0</v>
      </c>
      <c r="AA683" s="54">
        <f t="shared" si="110"/>
        <v>0</v>
      </c>
      <c r="AB683" s="55">
        <f t="shared" si="112"/>
        <v>0</v>
      </c>
      <c r="AJ683" s="45"/>
    </row>
    <row r="684" spans="1:36" ht="18" hidden="1" customHeight="1">
      <c r="A684" s="69"/>
      <c r="B684" s="69"/>
      <c r="C684" s="69"/>
      <c r="D684" s="69"/>
      <c r="E684" s="69"/>
      <c r="F684" s="69"/>
      <c r="G684" s="63"/>
      <c r="H684" s="63"/>
      <c r="I684" s="63"/>
      <c r="K684" s="63"/>
      <c r="L684" s="69"/>
      <c r="M684" s="69"/>
      <c r="N684" s="64"/>
      <c r="O684" s="64"/>
      <c r="P684" s="64"/>
      <c r="Q684" s="64"/>
      <c r="T684" s="66"/>
      <c r="U684" s="66"/>
      <c r="V684" s="66"/>
      <c r="W684" s="204"/>
      <c r="X684" s="52"/>
      <c r="Y684" s="52"/>
      <c r="Z684" s="53">
        <f t="shared" si="111"/>
        <v>0</v>
      </c>
      <c r="AA684" s="54">
        <f t="shared" si="110"/>
        <v>0</v>
      </c>
      <c r="AB684" s="55">
        <f t="shared" si="112"/>
        <v>0</v>
      </c>
      <c r="AJ684" s="45"/>
    </row>
    <row r="685" spans="1:36" ht="18" hidden="1" customHeight="1">
      <c r="A685" s="69"/>
      <c r="B685" s="69"/>
      <c r="C685" s="69"/>
      <c r="D685" s="69"/>
      <c r="E685" s="69"/>
      <c r="F685" s="69"/>
      <c r="G685" s="63"/>
      <c r="H685" s="63"/>
      <c r="I685" s="63"/>
      <c r="K685" s="63"/>
      <c r="L685" s="69"/>
      <c r="M685" s="69"/>
      <c r="N685" s="64"/>
      <c r="O685" s="64"/>
      <c r="P685" s="64"/>
      <c r="Q685" s="64"/>
      <c r="T685" s="66"/>
      <c r="U685" s="66"/>
      <c r="V685" s="66"/>
      <c r="W685" s="204"/>
      <c r="X685" s="52"/>
      <c r="Y685" s="52"/>
      <c r="Z685" s="53">
        <f t="shared" si="111"/>
        <v>0</v>
      </c>
      <c r="AA685" s="54">
        <f t="shared" si="110"/>
        <v>0</v>
      </c>
      <c r="AB685" s="55">
        <f t="shared" si="112"/>
        <v>0</v>
      </c>
      <c r="AJ685" s="45"/>
    </row>
    <row r="686" spans="1:36" ht="18" hidden="1" customHeight="1">
      <c r="A686" s="69"/>
      <c r="B686" s="69"/>
      <c r="C686" s="69"/>
      <c r="D686" s="69"/>
      <c r="E686" s="69"/>
      <c r="F686" s="69"/>
      <c r="G686" s="63"/>
      <c r="H686" s="63"/>
      <c r="I686" s="63"/>
      <c r="K686" s="63"/>
      <c r="L686" s="69"/>
      <c r="M686" s="69"/>
      <c r="N686" s="64"/>
      <c r="O686" s="64"/>
      <c r="P686" s="64"/>
      <c r="Q686" s="64"/>
      <c r="T686" s="66"/>
      <c r="U686" s="66"/>
      <c r="V686" s="66"/>
      <c r="W686" s="204"/>
      <c r="X686" s="52"/>
      <c r="Y686" s="52"/>
      <c r="Z686" s="53">
        <f t="shared" si="111"/>
        <v>0</v>
      </c>
      <c r="AA686" s="54">
        <f t="shared" si="110"/>
        <v>0</v>
      </c>
      <c r="AB686" s="55">
        <f t="shared" si="112"/>
        <v>0</v>
      </c>
      <c r="AJ686" s="45"/>
    </row>
    <row r="687" spans="1:36" ht="18" hidden="1" customHeight="1">
      <c r="A687" s="69"/>
      <c r="B687" s="69"/>
      <c r="C687" s="69"/>
      <c r="D687" s="69"/>
      <c r="E687" s="69"/>
      <c r="F687" s="69"/>
      <c r="G687" s="63"/>
      <c r="H687" s="63"/>
      <c r="I687" s="63"/>
      <c r="K687" s="63"/>
      <c r="L687" s="69"/>
      <c r="M687" s="69"/>
      <c r="N687" s="64"/>
      <c r="O687" s="64"/>
      <c r="P687" s="64"/>
      <c r="Q687" s="64"/>
      <c r="T687" s="66"/>
      <c r="U687" s="66"/>
      <c r="V687" s="66"/>
      <c r="W687" s="204"/>
      <c r="X687" s="52"/>
      <c r="Y687" s="52"/>
      <c r="Z687" s="53">
        <f t="shared" si="111"/>
        <v>0</v>
      </c>
      <c r="AA687" s="54">
        <f t="shared" si="110"/>
        <v>0</v>
      </c>
      <c r="AB687" s="55">
        <f t="shared" si="112"/>
        <v>0</v>
      </c>
      <c r="AJ687" s="45"/>
    </row>
    <row r="688" spans="1:36" ht="18" hidden="1" customHeight="1">
      <c r="A688" s="69"/>
      <c r="B688" s="69"/>
      <c r="C688" s="69"/>
      <c r="D688" s="69"/>
      <c r="E688" s="69"/>
      <c r="F688" s="69"/>
      <c r="G688" s="63"/>
      <c r="H688" s="63"/>
      <c r="I688" s="63"/>
      <c r="K688" s="63"/>
      <c r="L688" s="69"/>
      <c r="M688" s="69"/>
      <c r="N688" s="64"/>
      <c r="O688" s="64"/>
      <c r="P688" s="64"/>
      <c r="Q688" s="64"/>
      <c r="T688" s="66"/>
      <c r="U688" s="66"/>
      <c r="V688" s="66"/>
      <c r="W688" s="204"/>
      <c r="X688" s="52"/>
      <c r="Y688" s="52"/>
      <c r="Z688" s="53">
        <f t="shared" si="111"/>
        <v>0</v>
      </c>
      <c r="AA688" s="54">
        <f t="shared" si="110"/>
        <v>0</v>
      </c>
      <c r="AB688" s="55">
        <f t="shared" si="112"/>
        <v>0</v>
      </c>
      <c r="AJ688" s="45"/>
    </row>
    <row r="689" spans="1:36" ht="18" hidden="1" customHeight="1">
      <c r="A689" s="69"/>
      <c r="B689" s="69"/>
      <c r="C689" s="69"/>
      <c r="D689" s="69"/>
      <c r="E689" s="69"/>
      <c r="F689" s="69"/>
      <c r="G689" s="63"/>
      <c r="H689" s="63"/>
      <c r="I689" s="63"/>
      <c r="K689" s="63"/>
      <c r="L689" s="69"/>
      <c r="M689" s="69"/>
      <c r="N689" s="64"/>
      <c r="O689" s="64"/>
      <c r="P689" s="64"/>
      <c r="Q689" s="64"/>
      <c r="T689" s="66"/>
      <c r="U689" s="66"/>
      <c r="V689" s="66"/>
      <c r="W689" s="204"/>
      <c r="X689" s="52"/>
      <c r="Y689" s="52"/>
      <c r="Z689" s="53">
        <f t="shared" si="111"/>
        <v>0</v>
      </c>
      <c r="AA689" s="54">
        <f t="shared" si="110"/>
        <v>0</v>
      </c>
      <c r="AB689" s="55">
        <f t="shared" si="112"/>
        <v>0</v>
      </c>
      <c r="AJ689" s="45"/>
    </row>
    <row r="690" spans="1:36" ht="18" hidden="1" customHeight="1">
      <c r="A690" s="69"/>
      <c r="B690" s="69"/>
      <c r="C690" s="69"/>
      <c r="D690" s="69"/>
      <c r="E690" s="69"/>
      <c r="F690" s="69"/>
      <c r="G690" s="63"/>
      <c r="H690" s="63"/>
      <c r="I690" s="63"/>
      <c r="K690" s="63"/>
      <c r="L690" s="69"/>
      <c r="M690" s="69"/>
      <c r="N690" s="64"/>
      <c r="O690" s="64"/>
      <c r="P690" s="64"/>
      <c r="Q690" s="64"/>
      <c r="T690" s="66"/>
      <c r="U690" s="66"/>
      <c r="V690" s="66"/>
      <c r="W690" s="204"/>
      <c r="X690" s="52"/>
      <c r="Y690" s="52"/>
      <c r="Z690" s="53">
        <f t="shared" si="111"/>
        <v>0</v>
      </c>
      <c r="AA690" s="54">
        <f t="shared" si="110"/>
        <v>0</v>
      </c>
      <c r="AB690" s="55">
        <f t="shared" si="112"/>
        <v>0</v>
      </c>
      <c r="AJ690" s="45"/>
    </row>
    <row r="691" spans="1:36" ht="18" hidden="1" customHeight="1">
      <c r="A691" s="69"/>
      <c r="B691" s="69"/>
      <c r="C691" s="69"/>
      <c r="D691" s="69"/>
      <c r="E691" s="69"/>
      <c r="F691" s="69"/>
      <c r="G691" s="63"/>
      <c r="H691" s="63"/>
      <c r="I691" s="63"/>
      <c r="K691" s="63"/>
      <c r="L691" s="69"/>
      <c r="M691" s="69"/>
      <c r="N691" s="64"/>
      <c r="O691" s="64"/>
      <c r="P691" s="64"/>
      <c r="Q691" s="64"/>
      <c r="T691" s="66"/>
      <c r="U691" s="66"/>
      <c r="V691" s="66"/>
      <c r="W691" s="204"/>
      <c r="X691" s="52"/>
      <c r="Y691" s="52"/>
      <c r="Z691" s="53">
        <f t="shared" si="111"/>
        <v>0</v>
      </c>
      <c r="AA691" s="54">
        <f t="shared" si="110"/>
        <v>0</v>
      </c>
      <c r="AB691" s="55">
        <f t="shared" si="112"/>
        <v>0</v>
      </c>
      <c r="AJ691" s="45"/>
    </row>
    <row r="692" spans="1:36" ht="18" hidden="1" customHeight="1">
      <c r="A692" s="69"/>
      <c r="B692" s="69"/>
      <c r="C692" s="69"/>
      <c r="D692" s="69"/>
      <c r="E692" s="69"/>
      <c r="F692" s="69"/>
      <c r="G692" s="63"/>
      <c r="H692" s="63"/>
      <c r="I692" s="63"/>
      <c r="K692" s="63"/>
      <c r="L692" s="69"/>
      <c r="M692" s="69"/>
      <c r="N692" s="64"/>
      <c r="O692" s="64"/>
      <c r="P692" s="64"/>
      <c r="Q692" s="64"/>
      <c r="T692" s="66"/>
      <c r="U692" s="66"/>
      <c r="V692" s="66"/>
      <c r="W692" s="204"/>
      <c r="X692" s="52"/>
      <c r="Y692" s="52"/>
      <c r="Z692" s="53">
        <f t="shared" si="111"/>
        <v>0</v>
      </c>
      <c r="AA692" s="54">
        <f t="shared" si="110"/>
        <v>0</v>
      </c>
      <c r="AB692" s="55">
        <f t="shared" si="112"/>
        <v>0</v>
      </c>
      <c r="AJ692" s="45"/>
    </row>
    <row r="693" spans="1:36" ht="18" hidden="1" customHeight="1">
      <c r="A693" s="69"/>
      <c r="B693" s="69"/>
      <c r="C693" s="69"/>
      <c r="D693" s="69"/>
      <c r="E693" s="69"/>
      <c r="F693" s="69"/>
      <c r="G693" s="63"/>
      <c r="H693" s="63"/>
      <c r="I693" s="63"/>
      <c r="K693" s="63"/>
      <c r="L693" s="69"/>
      <c r="M693" s="69"/>
      <c r="N693" s="64"/>
      <c r="O693" s="64"/>
      <c r="P693" s="64"/>
      <c r="Q693" s="64"/>
      <c r="T693" s="66"/>
      <c r="U693" s="66"/>
      <c r="V693" s="66"/>
      <c r="W693" s="204"/>
      <c r="X693" s="52"/>
      <c r="Y693" s="52"/>
      <c r="Z693" s="53">
        <f t="shared" si="111"/>
        <v>0</v>
      </c>
      <c r="AA693" s="54">
        <f t="shared" si="110"/>
        <v>0</v>
      </c>
      <c r="AB693" s="55">
        <f t="shared" si="112"/>
        <v>0</v>
      </c>
      <c r="AJ693" s="45"/>
    </row>
    <row r="694" spans="1:36" ht="18" hidden="1" customHeight="1">
      <c r="A694" s="69"/>
      <c r="B694" s="69"/>
      <c r="C694" s="69"/>
      <c r="D694" s="69"/>
      <c r="E694" s="69"/>
      <c r="F694" s="69"/>
      <c r="G694" s="63"/>
      <c r="H694" s="63"/>
      <c r="I694" s="63"/>
      <c r="K694" s="63"/>
      <c r="L694" s="69"/>
      <c r="M694" s="69"/>
      <c r="N694" s="64"/>
      <c r="O694" s="64"/>
      <c r="P694" s="64"/>
      <c r="Q694" s="64"/>
      <c r="T694" s="66"/>
      <c r="U694" s="66"/>
      <c r="V694" s="66"/>
      <c r="W694" s="204"/>
      <c r="X694" s="52"/>
      <c r="Y694" s="52"/>
      <c r="Z694" s="53">
        <f t="shared" si="111"/>
        <v>0</v>
      </c>
      <c r="AA694" s="54">
        <f t="shared" si="110"/>
        <v>0</v>
      </c>
      <c r="AB694" s="55">
        <f t="shared" si="112"/>
        <v>0</v>
      </c>
      <c r="AJ694" s="45"/>
    </row>
    <row r="695" spans="1:36" ht="18" hidden="1" customHeight="1">
      <c r="A695" s="69"/>
      <c r="B695" s="69"/>
      <c r="C695" s="69"/>
      <c r="D695" s="69"/>
      <c r="E695" s="69"/>
      <c r="F695" s="69"/>
      <c r="G695" s="63"/>
      <c r="H695" s="63"/>
      <c r="I695" s="63"/>
      <c r="K695" s="63"/>
      <c r="L695" s="69"/>
      <c r="M695" s="69"/>
      <c r="N695" s="64"/>
      <c r="O695" s="64"/>
      <c r="P695" s="64"/>
      <c r="Q695" s="64"/>
      <c r="T695" s="66"/>
      <c r="U695" s="66"/>
      <c r="V695" s="66"/>
      <c r="W695" s="204"/>
      <c r="X695" s="52"/>
      <c r="Y695" s="52"/>
      <c r="Z695" s="53">
        <f t="shared" si="111"/>
        <v>0</v>
      </c>
      <c r="AA695" s="54">
        <f t="shared" si="110"/>
        <v>0</v>
      </c>
      <c r="AB695" s="55">
        <f t="shared" si="112"/>
        <v>0</v>
      </c>
      <c r="AJ695" s="45"/>
    </row>
    <row r="696" spans="1:36" ht="18" hidden="1" customHeight="1">
      <c r="A696" s="69"/>
      <c r="B696" s="69"/>
      <c r="C696" s="69"/>
      <c r="D696" s="69"/>
      <c r="E696" s="69"/>
      <c r="F696" s="69"/>
      <c r="G696" s="63"/>
      <c r="H696" s="63"/>
      <c r="I696" s="63"/>
      <c r="K696" s="63"/>
      <c r="L696" s="69"/>
      <c r="M696" s="69"/>
      <c r="N696" s="64"/>
      <c r="O696" s="64"/>
      <c r="P696" s="64"/>
      <c r="Q696" s="64"/>
      <c r="T696" s="66"/>
      <c r="U696" s="66"/>
      <c r="V696" s="66"/>
      <c r="W696" s="204"/>
      <c r="X696" s="52"/>
      <c r="Y696" s="52"/>
      <c r="Z696" s="53">
        <f t="shared" si="111"/>
        <v>0</v>
      </c>
      <c r="AA696" s="54">
        <f t="shared" si="110"/>
        <v>0</v>
      </c>
      <c r="AB696" s="55">
        <f t="shared" si="112"/>
        <v>0</v>
      </c>
      <c r="AJ696" s="45"/>
    </row>
    <row r="697" spans="1:36" ht="18" hidden="1" customHeight="1">
      <c r="A697" s="69"/>
      <c r="B697" s="69"/>
      <c r="C697" s="69"/>
      <c r="D697" s="69"/>
      <c r="E697" s="69"/>
      <c r="F697" s="69"/>
      <c r="G697" s="63"/>
      <c r="H697" s="63"/>
      <c r="I697" s="63"/>
      <c r="K697" s="63"/>
      <c r="L697" s="69"/>
      <c r="M697" s="69"/>
      <c r="N697" s="64"/>
      <c r="O697" s="64"/>
      <c r="P697" s="64"/>
      <c r="Q697" s="64"/>
      <c r="T697" s="66"/>
      <c r="U697" s="66"/>
      <c r="V697" s="66"/>
      <c r="W697" s="204"/>
      <c r="X697" s="64"/>
      <c r="Y697" s="64"/>
      <c r="Z697" s="53">
        <f t="shared" si="111"/>
        <v>0</v>
      </c>
      <c r="AA697" s="54">
        <f t="shared" si="110"/>
        <v>0</v>
      </c>
      <c r="AB697" s="55">
        <f t="shared" si="112"/>
        <v>0</v>
      </c>
      <c r="AJ697" s="45"/>
    </row>
    <row r="698" spans="1:36" ht="18" hidden="1" customHeight="1">
      <c r="A698" s="69"/>
      <c r="B698" s="69"/>
      <c r="C698" s="69"/>
      <c r="D698" s="69"/>
      <c r="E698" s="69"/>
      <c r="F698" s="69"/>
      <c r="G698" s="63"/>
      <c r="H698" s="63"/>
      <c r="I698" s="63"/>
      <c r="K698" s="63"/>
      <c r="L698" s="69"/>
      <c r="M698" s="69"/>
      <c r="N698" s="64"/>
      <c r="O698" s="64"/>
      <c r="P698" s="64"/>
      <c r="Q698" s="64"/>
      <c r="T698" s="66"/>
      <c r="U698" s="66"/>
      <c r="V698" s="66"/>
      <c r="W698" s="204"/>
      <c r="X698" s="64"/>
      <c r="Y698" s="64"/>
      <c r="Z698" s="53">
        <f t="shared" si="111"/>
        <v>0</v>
      </c>
      <c r="AA698" s="54">
        <f t="shared" si="110"/>
        <v>0</v>
      </c>
      <c r="AB698" s="55">
        <f t="shared" si="112"/>
        <v>0</v>
      </c>
      <c r="AJ698" s="45"/>
    </row>
    <row r="699" spans="1:36" ht="18" hidden="1" customHeight="1">
      <c r="A699" s="69"/>
      <c r="B699" s="69"/>
      <c r="C699" s="69"/>
      <c r="D699" s="69"/>
      <c r="E699" s="69"/>
      <c r="F699" s="69"/>
      <c r="G699" s="63"/>
      <c r="H699" s="63"/>
      <c r="I699" s="63"/>
      <c r="K699" s="63"/>
      <c r="L699" s="69"/>
      <c r="M699" s="69"/>
      <c r="N699" s="64"/>
      <c r="O699" s="64"/>
      <c r="P699" s="64"/>
      <c r="Q699" s="64"/>
      <c r="T699" s="66"/>
      <c r="U699" s="66"/>
      <c r="V699" s="66"/>
      <c r="W699" s="204"/>
      <c r="X699" s="64"/>
      <c r="Y699" s="64"/>
      <c r="Z699" s="53">
        <f t="shared" si="111"/>
        <v>0</v>
      </c>
      <c r="AA699" s="54">
        <f t="shared" si="110"/>
        <v>0</v>
      </c>
      <c r="AB699" s="55">
        <f t="shared" si="112"/>
        <v>0</v>
      </c>
      <c r="AJ699" s="45"/>
    </row>
    <row r="700" spans="1:36" ht="18" hidden="1" customHeight="1">
      <c r="A700" s="69"/>
      <c r="B700" s="69"/>
      <c r="C700" s="69"/>
      <c r="D700" s="69"/>
      <c r="E700" s="69"/>
      <c r="F700" s="69"/>
      <c r="G700" s="63"/>
      <c r="H700" s="63"/>
      <c r="I700" s="63"/>
      <c r="K700" s="63"/>
      <c r="L700" s="69"/>
      <c r="M700" s="69"/>
      <c r="N700" s="64"/>
      <c r="O700" s="64"/>
      <c r="P700" s="64"/>
      <c r="Q700" s="64"/>
      <c r="T700" s="66"/>
      <c r="U700" s="66"/>
      <c r="V700" s="66"/>
      <c r="W700" s="204"/>
      <c r="X700" s="64"/>
      <c r="Y700" s="64"/>
      <c r="Z700" s="53">
        <f t="shared" si="111"/>
        <v>0</v>
      </c>
      <c r="AA700" s="54">
        <f t="shared" si="110"/>
        <v>0</v>
      </c>
      <c r="AB700" s="55">
        <f t="shared" si="112"/>
        <v>0</v>
      </c>
      <c r="AJ700" s="45"/>
    </row>
    <row r="701" spans="1:36" ht="18" hidden="1" customHeight="1">
      <c r="A701" s="69"/>
      <c r="B701" s="69"/>
      <c r="C701" s="69"/>
      <c r="D701" s="69"/>
      <c r="E701" s="69"/>
      <c r="F701" s="69"/>
      <c r="G701" s="63"/>
      <c r="H701" s="63"/>
      <c r="I701" s="63"/>
      <c r="K701" s="63"/>
      <c r="L701" s="69"/>
      <c r="M701" s="69"/>
      <c r="N701" s="64"/>
      <c r="O701" s="64"/>
      <c r="P701" s="64"/>
      <c r="Q701" s="64"/>
      <c r="T701" s="66"/>
      <c r="U701" s="66"/>
      <c r="V701" s="66"/>
      <c r="W701" s="204"/>
      <c r="X701" s="64"/>
      <c r="Y701" s="64"/>
      <c r="Z701" s="53">
        <f t="shared" si="111"/>
        <v>0</v>
      </c>
      <c r="AA701" s="54">
        <f t="shared" si="110"/>
        <v>0</v>
      </c>
      <c r="AB701" s="55">
        <f t="shared" si="112"/>
        <v>0</v>
      </c>
      <c r="AJ701" s="45"/>
    </row>
    <row r="702" spans="1:36" ht="18" hidden="1" customHeight="1">
      <c r="A702" s="69"/>
      <c r="B702" s="69"/>
      <c r="C702" s="69"/>
      <c r="D702" s="69"/>
      <c r="E702" s="69"/>
      <c r="F702" s="69"/>
      <c r="G702" s="63"/>
      <c r="H702" s="63"/>
      <c r="I702" s="63"/>
      <c r="K702" s="63"/>
      <c r="L702" s="69"/>
      <c r="M702" s="69"/>
      <c r="N702" s="64"/>
      <c r="O702" s="64"/>
      <c r="P702" s="64"/>
      <c r="Q702" s="64"/>
      <c r="T702" s="66"/>
      <c r="U702" s="66"/>
      <c r="V702" s="66"/>
      <c r="W702" s="204"/>
      <c r="X702" s="64"/>
      <c r="Y702" s="64"/>
      <c r="Z702" s="53">
        <f t="shared" si="111"/>
        <v>0</v>
      </c>
      <c r="AA702" s="54">
        <f t="shared" si="110"/>
        <v>0</v>
      </c>
      <c r="AB702" s="55">
        <f t="shared" si="112"/>
        <v>0</v>
      </c>
      <c r="AJ702" s="45"/>
    </row>
    <row r="703" spans="1:36" ht="18" hidden="1" customHeight="1">
      <c r="A703" s="69"/>
      <c r="B703" s="69"/>
      <c r="C703" s="69"/>
      <c r="D703" s="69"/>
      <c r="E703" s="69"/>
      <c r="F703" s="69"/>
      <c r="G703" s="63"/>
      <c r="H703" s="63"/>
      <c r="I703" s="63"/>
      <c r="K703" s="63"/>
      <c r="L703" s="69"/>
      <c r="M703" s="69"/>
      <c r="N703" s="64"/>
      <c r="O703" s="64"/>
      <c r="P703" s="64"/>
      <c r="Q703" s="64"/>
      <c r="T703" s="66"/>
      <c r="U703" s="66"/>
      <c r="V703" s="66"/>
      <c r="W703" s="204"/>
      <c r="X703" s="64"/>
      <c r="Y703" s="64"/>
      <c r="Z703" s="53">
        <f t="shared" si="111"/>
        <v>0</v>
      </c>
      <c r="AA703" s="54">
        <f t="shared" si="110"/>
        <v>0</v>
      </c>
      <c r="AB703" s="55">
        <f t="shared" si="112"/>
        <v>0</v>
      </c>
      <c r="AJ703" s="45"/>
    </row>
    <row r="704" spans="1:36" ht="18" hidden="1" customHeight="1">
      <c r="A704" s="69"/>
      <c r="B704" s="69"/>
      <c r="C704" s="69"/>
      <c r="D704" s="69"/>
      <c r="E704" s="69"/>
      <c r="F704" s="69"/>
      <c r="G704" s="63"/>
      <c r="H704" s="63"/>
      <c r="I704" s="63"/>
      <c r="K704" s="63"/>
      <c r="L704" s="69"/>
      <c r="M704" s="69"/>
      <c r="N704" s="64"/>
      <c r="O704" s="64"/>
      <c r="P704" s="64"/>
      <c r="Q704" s="64"/>
      <c r="T704" s="66"/>
      <c r="U704" s="66"/>
      <c r="V704" s="66"/>
      <c r="W704" s="204"/>
      <c r="X704" s="64"/>
      <c r="Y704" s="64"/>
      <c r="Z704" s="53">
        <f t="shared" si="111"/>
        <v>0</v>
      </c>
      <c r="AA704" s="54">
        <f t="shared" si="110"/>
        <v>0</v>
      </c>
      <c r="AB704" s="55">
        <f t="shared" si="112"/>
        <v>0</v>
      </c>
      <c r="AJ704" s="45"/>
    </row>
    <row r="705" spans="1:18" ht="18" customHeight="1">
      <c r="A705" s="69"/>
      <c r="B705" s="69"/>
      <c r="C705" s="69"/>
      <c r="D705" s="69"/>
      <c r="E705" s="69"/>
      <c r="F705" s="69"/>
      <c r="G705" s="63"/>
      <c r="H705" s="63"/>
      <c r="I705" s="63"/>
      <c r="K705" s="63"/>
      <c r="L705" s="69"/>
      <c r="M705" s="69"/>
      <c r="N705" s="64"/>
      <c r="O705" s="64"/>
      <c r="P705" s="64"/>
      <c r="Q705" s="64"/>
    </row>
    <row r="706" spans="1:18" ht="18" customHeight="1">
      <c r="A706" s="69"/>
      <c r="B706" s="69"/>
      <c r="C706" s="69"/>
      <c r="D706" s="69"/>
      <c r="E706" s="69"/>
      <c r="F706" s="69"/>
      <c r="G706" s="63"/>
      <c r="H706" s="63"/>
      <c r="I706" s="63"/>
      <c r="K706" s="63"/>
      <c r="L706" s="69"/>
      <c r="M706" s="69"/>
      <c r="N706" s="64"/>
      <c r="O706" s="64"/>
      <c r="P706" s="64"/>
      <c r="Q706" s="64"/>
    </row>
    <row r="707" spans="1:18" ht="18" customHeight="1">
      <c r="A707" s="69"/>
      <c r="B707" s="69"/>
      <c r="C707" s="69"/>
      <c r="D707" s="69"/>
      <c r="E707" s="69"/>
      <c r="F707" s="69"/>
      <c r="G707" s="63"/>
      <c r="H707" s="63"/>
      <c r="I707" s="63"/>
      <c r="K707" s="63"/>
      <c r="L707" s="69"/>
      <c r="M707" s="69"/>
      <c r="N707" s="64"/>
      <c r="O707" s="64"/>
      <c r="P707" s="64"/>
      <c r="Q707" s="64"/>
    </row>
    <row r="708" spans="1:18" ht="18" customHeight="1">
      <c r="A708" s="69"/>
      <c r="B708" s="69"/>
      <c r="C708" s="69"/>
      <c r="D708" s="69"/>
      <c r="E708" s="69"/>
      <c r="F708" s="69"/>
      <c r="G708" s="63"/>
      <c r="H708" s="63"/>
      <c r="I708" s="63"/>
      <c r="K708" s="63"/>
      <c r="L708" s="69"/>
      <c r="M708" s="69"/>
      <c r="N708" s="64"/>
      <c r="O708" s="64"/>
      <c r="P708" s="64"/>
      <c r="Q708" s="64"/>
    </row>
    <row r="709" spans="1:18" ht="18" customHeight="1">
      <c r="A709" s="69"/>
      <c r="B709" s="69"/>
      <c r="C709" s="69"/>
      <c r="D709" s="69"/>
      <c r="E709" s="69"/>
      <c r="F709" s="69"/>
      <c r="G709" s="63"/>
      <c r="H709" s="63"/>
      <c r="I709" s="63"/>
      <c r="K709" s="63"/>
      <c r="L709" s="69"/>
      <c r="M709" s="69"/>
      <c r="N709" s="64"/>
      <c r="O709" s="64"/>
      <c r="P709" s="64"/>
      <c r="Q709" s="64"/>
    </row>
    <row r="710" spans="1:18" ht="18" customHeight="1">
      <c r="A710" s="69"/>
      <c r="B710" s="69"/>
      <c r="C710" s="69"/>
      <c r="D710" s="69"/>
      <c r="E710" s="69"/>
      <c r="F710" s="69"/>
      <c r="G710" s="63"/>
      <c r="H710" s="63"/>
      <c r="I710" s="63"/>
      <c r="K710" s="63"/>
      <c r="L710" s="69"/>
      <c r="M710" s="69"/>
      <c r="N710" s="64"/>
      <c r="O710" s="64"/>
      <c r="P710" s="64"/>
      <c r="Q710" s="64"/>
    </row>
    <row r="711" spans="1:18" ht="18" customHeight="1">
      <c r="A711" s="69"/>
      <c r="B711" s="69"/>
      <c r="C711" s="69"/>
      <c r="D711" s="69"/>
      <c r="E711" s="69"/>
      <c r="F711" s="69"/>
      <c r="G711" s="63"/>
      <c r="H711" s="63"/>
      <c r="I711" s="63"/>
      <c r="K711" s="63"/>
      <c r="L711" s="69"/>
      <c r="M711" s="69"/>
      <c r="N711" s="64"/>
      <c r="O711" s="64"/>
      <c r="P711" s="64"/>
      <c r="Q711" s="64"/>
      <c r="R711" s="298"/>
    </row>
    <row r="712" spans="1:18" ht="18" customHeight="1">
      <c r="A712" s="69"/>
      <c r="B712" s="69"/>
      <c r="C712" s="69"/>
      <c r="D712" s="69"/>
      <c r="E712" s="69"/>
      <c r="F712" s="69"/>
      <c r="G712" s="63"/>
      <c r="H712" s="63"/>
      <c r="I712" s="63"/>
      <c r="K712" s="63"/>
      <c r="L712" s="69"/>
      <c r="M712" s="69"/>
      <c r="N712" s="64"/>
      <c r="O712" s="64"/>
      <c r="P712" s="64"/>
      <c r="Q712" s="64"/>
      <c r="R712" s="299"/>
    </row>
    <row r="713" spans="1:18" ht="18" customHeight="1">
      <c r="A713" s="69"/>
      <c r="B713" s="69"/>
      <c r="C713" s="69"/>
      <c r="D713" s="69"/>
      <c r="E713" s="69"/>
      <c r="F713" s="69"/>
      <c r="G713" s="63"/>
      <c r="H713" s="63"/>
      <c r="I713" s="63"/>
      <c r="K713" s="63"/>
      <c r="L713" s="69"/>
      <c r="M713" s="69"/>
      <c r="N713" s="64"/>
      <c r="O713" s="64"/>
      <c r="P713" s="64"/>
      <c r="Q713" s="64"/>
    </row>
    <row r="714" spans="1:18" ht="18" customHeight="1">
      <c r="A714" s="69"/>
      <c r="B714" s="69"/>
      <c r="C714" s="69"/>
      <c r="D714" s="69"/>
      <c r="E714" s="69"/>
      <c r="F714" s="69"/>
      <c r="G714" s="63"/>
      <c r="H714" s="63"/>
      <c r="I714" s="63"/>
      <c r="K714" s="63"/>
      <c r="L714" s="69"/>
      <c r="M714" s="69"/>
      <c r="N714" s="64"/>
      <c r="O714" s="64"/>
      <c r="P714" s="64"/>
      <c r="Q714" s="64"/>
    </row>
    <row r="715" spans="1:18" ht="18" customHeight="1">
      <c r="A715" s="69"/>
      <c r="B715" s="69"/>
      <c r="C715" s="69"/>
      <c r="D715" s="69"/>
      <c r="E715" s="69"/>
      <c r="F715" s="69"/>
      <c r="G715" s="63"/>
      <c r="H715" s="63"/>
      <c r="I715" s="63"/>
      <c r="K715" s="63"/>
      <c r="L715" s="69"/>
      <c r="M715" s="69"/>
      <c r="N715" s="64"/>
      <c r="O715" s="64"/>
      <c r="P715" s="64"/>
      <c r="Q715" s="64"/>
    </row>
    <row r="716" spans="1:18" ht="18" customHeight="1">
      <c r="A716" s="69"/>
      <c r="B716" s="69"/>
      <c r="C716" s="69"/>
      <c r="D716" s="69"/>
      <c r="E716" s="69"/>
      <c r="F716" s="69"/>
      <c r="G716" s="63"/>
      <c r="H716" s="63"/>
      <c r="I716" s="63"/>
      <c r="K716" s="63"/>
      <c r="L716" s="69"/>
      <c r="M716" s="69"/>
      <c r="N716" s="64"/>
      <c r="O716" s="64"/>
      <c r="P716" s="64"/>
      <c r="Q716" s="64"/>
    </row>
    <row r="717" spans="1:18" ht="18" customHeight="1">
      <c r="A717" s="69"/>
      <c r="B717" s="69"/>
      <c r="C717" s="69"/>
      <c r="D717" s="69"/>
      <c r="E717" s="69"/>
      <c r="F717" s="69"/>
      <c r="G717" s="63"/>
      <c r="H717" s="63"/>
      <c r="I717" s="63"/>
      <c r="K717" s="63"/>
      <c r="L717" s="69"/>
      <c r="M717" s="69"/>
      <c r="N717" s="64"/>
      <c r="O717" s="64"/>
      <c r="P717" s="64"/>
      <c r="Q717" s="64"/>
    </row>
    <row r="718" spans="1:18" ht="18" customHeight="1">
      <c r="A718" s="69"/>
      <c r="B718" s="69"/>
      <c r="C718" s="69"/>
      <c r="D718" s="69"/>
      <c r="E718" s="69"/>
      <c r="F718" s="69"/>
      <c r="G718" s="63"/>
      <c r="H718" s="63"/>
      <c r="I718" s="63"/>
      <c r="K718" s="63"/>
      <c r="L718" s="69"/>
      <c r="M718" s="69"/>
      <c r="N718" s="64"/>
      <c r="O718" s="64"/>
      <c r="P718" s="64"/>
      <c r="Q718" s="64"/>
    </row>
    <row r="719" spans="1:18" ht="18" customHeight="1">
      <c r="A719" s="69"/>
      <c r="B719" s="69"/>
      <c r="C719" s="69"/>
      <c r="D719" s="69"/>
      <c r="E719" s="69"/>
      <c r="F719" s="69"/>
      <c r="G719" s="63"/>
      <c r="H719" s="63"/>
      <c r="I719" s="63"/>
      <c r="K719" s="63"/>
      <c r="L719" s="69"/>
      <c r="M719" s="69"/>
      <c r="N719" s="64"/>
      <c r="O719" s="64"/>
      <c r="P719" s="64"/>
      <c r="Q719" s="64"/>
    </row>
    <row r="720" spans="1:18" ht="18" customHeight="1">
      <c r="A720" s="69"/>
      <c r="B720" s="69"/>
      <c r="C720" s="69"/>
      <c r="D720" s="69"/>
      <c r="E720" s="69"/>
      <c r="F720" s="69"/>
      <c r="G720" s="63"/>
      <c r="H720" s="63"/>
      <c r="I720" s="63"/>
      <c r="K720" s="63"/>
      <c r="L720" s="69"/>
      <c r="M720" s="69"/>
      <c r="N720" s="64"/>
      <c r="O720" s="64"/>
      <c r="P720" s="64"/>
      <c r="Q720" s="64"/>
    </row>
    <row r="721" spans="1:18" ht="18" customHeight="1">
      <c r="A721" s="69"/>
      <c r="B721" s="69"/>
      <c r="C721" s="69"/>
      <c r="D721" s="69"/>
      <c r="E721" s="69"/>
      <c r="F721" s="69"/>
      <c r="G721" s="63"/>
      <c r="H721" s="63"/>
      <c r="I721" s="63"/>
      <c r="K721" s="63"/>
      <c r="L721" s="69"/>
      <c r="M721" s="69"/>
      <c r="N721" s="64"/>
      <c r="O721" s="64"/>
      <c r="P721" s="64"/>
      <c r="Q721" s="64"/>
    </row>
    <row r="722" spans="1:18" ht="18" customHeight="1">
      <c r="A722" s="69"/>
      <c r="B722" s="69"/>
      <c r="C722" s="69"/>
      <c r="D722" s="69"/>
      <c r="E722" s="69"/>
      <c r="F722" s="69"/>
      <c r="G722" s="63"/>
      <c r="H722" s="63"/>
      <c r="I722" s="63"/>
      <c r="K722" s="63"/>
      <c r="L722" s="69"/>
      <c r="M722" s="69"/>
      <c r="N722" s="64"/>
      <c r="O722" s="64"/>
      <c r="P722" s="64"/>
      <c r="Q722" s="64"/>
    </row>
    <row r="723" spans="1:18" ht="18" customHeight="1">
      <c r="A723" s="69"/>
      <c r="B723" s="69"/>
      <c r="C723" s="69"/>
      <c r="D723" s="69"/>
      <c r="E723" s="69"/>
      <c r="F723" s="69"/>
      <c r="G723" s="63"/>
      <c r="H723" s="63"/>
      <c r="I723" s="63"/>
      <c r="K723" s="63"/>
      <c r="L723" s="69"/>
      <c r="M723" s="69"/>
      <c r="N723" s="64"/>
      <c r="O723" s="64"/>
      <c r="P723" s="64"/>
      <c r="Q723" s="64"/>
    </row>
    <row r="724" spans="1:18" ht="18" customHeight="1">
      <c r="A724" s="69"/>
      <c r="B724" s="69"/>
      <c r="C724" s="69"/>
      <c r="D724" s="69"/>
      <c r="E724" s="69"/>
      <c r="F724" s="69"/>
      <c r="G724" s="63"/>
      <c r="H724" s="63"/>
      <c r="I724" s="63"/>
      <c r="K724" s="63"/>
      <c r="L724" s="69"/>
      <c r="M724" s="69"/>
      <c r="N724" s="64"/>
      <c r="O724" s="64"/>
      <c r="P724" s="64"/>
      <c r="Q724" s="64"/>
    </row>
    <row r="725" spans="1:18" ht="18" customHeight="1">
      <c r="A725" s="69"/>
      <c r="B725" s="69"/>
      <c r="C725" s="69"/>
      <c r="D725" s="69"/>
      <c r="E725" s="69"/>
      <c r="F725" s="69"/>
      <c r="G725" s="63"/>
      <c r="H725" s="63"/>
      <c r="I725" s="63"/>
      <c r="K725" s="63"/>
      <c r="L725" s="69"/>
      <c r="M725" s="69"/>
      <c r="N725" s="64"/>
      <c r="O725" s="64"/>
      <c r="P725" s="64"/>
      <c r="Q725" s="64"/>
    </row>
    <row r="726" spans="1:18" ht="18" customHeight="1">
      <c r="A726" s="69"/>
      <c r="B726" s="69"/>
      <c r="C726" s="69"/>
      <c r="D726" s="69"/>
      <c r="E726" s="69"/>
      <c r="F726" s="69"/>
      <c r="G726" s="63"/>
      <c r="H726" s="63"/>
      <c r="I726" s="63"/>
      <c r="K726" s="63"/>
      <c r="L726" s="69"/>
      <c r="M726" s="69"/>
      <c r="N726" s="64"/>
      <c r="O726" s="64"/>
      <c r="P726" s="64"/>
      <c r="Q726" s="64"/>
    </row>
    <row r="727" spans="1:18" ht="18" customHeight="1">
      <c r="A727" s="69"/>
      <c r="B727" s="69"/>
      <c r="C727" s="69"/>
      <c r="D727" s="69"/>
      <c r="E727" s="69"/>
      <c r="F727" s="69"/>
      <c r="G727" s="63"/>
      <c r="H727" s="63"/>
      <c r="I727" s="63"/>
      <c r="K727" s="63"/>
      <c r="L727" s="69"/>
      <c r="M727" s="69"/>
      <c r="N727" s="64"/>
      <c r="O727" s="64"/>
      <c r="P727" s="64"/>
      <c r="Q727" s="64"/>
    </row>
    <row r="728" spans="1:18" ht="18" customHeight="1">
      <c r="A728" s="69"/>
      <c r="B728" s="69"/>
      <c r="C728" s="69"/>
      <c r="D728" s="69"/>
      <c r="E728" s="69"/>
      <c r="F728" s="69"/>
      <c r="G728" s="63"/>
      <c r="H728" s="63"/>
      <c r="I728" s="63"/>
      <c r="K728" s="63"/>
      <c r="L728" s="69"/>
      <c r="M728" s="69"/>
      <c r="N728" s="64"/>
      <c r="O728" s="64"/>
      <c r="P728" s="64"/>
      <c r="Q728" s="64"/>
    </row>
    <row r="729" spans="1:18" ht="18" customHeight="1">
      <c r="A729" s="69"/>
      <c r="B729" s="69"/>
      <c r="C729" s="69"/>
      <c r="D729" s="69"/>
      <c r="E729" s="69"/>
      <c r="F729" s="69"/>
      <c r="G729" s="63"/>
      <c r="H729" s="63"/>
      <c r="I729" s="63"/>
      <c r="K729" s="63"/>
      <c r="L729" s="69"/>
      <c r="M729" s="69"/>
      <c r="N729" s="64"/>
      <c r="O729" s="64"/>
      <c r="P729" s="64"/>
      <c r="Q729" s="64"/>
    </row>
    <row r="730" spans="1:18" ht="18" customHeight="1">
      <c r="A730" s="69"/>
      <c r="B730" s="69"/>
      <c r="C730" s="69"/>
      <c r="D730" s="69"/>
      <c r="E730" s="69"/>
      <c r="F730" s="69"/>
      <c r="G730" s="63"/>
      <c r="H730" s="63"/>
      <c r="I730" s="63"/>
      <c r="K730" s="63"/>
      <c r="L730" s="69"/>
      <c r="M730" s="69"/>
      <c r="N730" s="64"/>
      <c r="O730" s="64"/>
      <c r="P730" s="64"/>
      <c r="Q730" s="64"/>
    </row>
    <row r="731" spans="1:18" ht="18" customHeight="1">
      <c r="A731" s="69"/>
      <c r="B731" s="69"/>
      <c r="C731" s="69"/>
      <c r="D731" s="69"/>
      <c r="E731" s="69"/>
      <c r="F731" s="69"/>
      <c r="G731" s="63"/>
      <c r="H731" s="63"/>
      <c r="I731" s="63"/>
      <c r="K731" s="63"/>
      <c r="L731" s="69"/>
      <c r="M731" s="69"/>
      <c r="N731" s="64"/>
      <c r="O731" s="64"/>
      <c r="P731" s="64"/>
      <c r="Q731" s="64"/>
    </row>
    <row r="732" spans="1:18" ht="18" customHeight="1">
      <c r="A732" s="69"/>
      <c r="B732" s="69"/>
      <c r="C732" s="69"/>
      <c r="D732" s="69"/>
      <c r="E732" s="69"/>
      <c r="F732" s="69"/>
      <c r="G732" s="63"/>
      <c r="H732" s="63"/>
      <c r="I732" s="63"/>
      <c r="K732" s="63"/>
      <c r="L732" s="69"/>
      <c r="M732" s="69"/>
      <c r="N732" s="64"/>
      <c r="O732" s="64"/>
      <c r="P732" s="64"/>
      <c r="Q732" s="64"/>
    </row>
    <row r="733" spans="1:18" ht="18" customHeight="1">
      <c r="A733" s="69"/>
      <c r="B733" s="69"/>
      <c r="C733" s="69"/>
      <c r="D733" s="69"/>
      <c r="E733" s="69"/>
      <c r="F733" s="69"/>
      <c r="G733" s="63"/>
      <c r="H733" s="63"/>
      <c r="I733" s="63"/>
      <c r="K733" s="63"/>
      <c r="L733" s="69"/>
      <c r="M733" s="69"/>
      <c r="N733" s="64"/>
      <c r="O733" s="64"/>
      <c r="P733" s="64"/>
      <c r="Q733" s="64"/>
    </row>
    <row r="734" spans="1:18" ht="18" customHeight="1">
      <c r="A734" s="69"/>
      <c r="B734" s="69"/>
      <c r="C734" s="69"/>
      <c r="D734" s="69"/>
      <c r="E734" s="69"/>
      <c r="F734" s="69"/>
      <c r="G734" s="63"/>
      <c r="H734" s="63"/>
      <c r="I734" s="63"/>
      <c r="K734" s="63"/>
      <c r="L734" s="69"/>
      <c r="M734" s="69"/>
      <c r="N734" s="64"/>
      <c r="O734" s="64"/>
      <c r="P734" s="64"/>
      <c r="Q734" s="64"/>
    </row>
    <row r="735" spans="1:18" ht="18" customHeight="1">
      <c r="A735" s="69"/>
      <c r="B735" s="69"/>
      <c r="C735" s="69"/>
      <c r="D735" s="69"/>
      <c r="E735" s="69"/>
      <c r="F735" s="69"/>
      <c r="G735" s="63"/>
      <c r="H735" s="63"/>
      <c r="I735" s="63"/>
      <c r="K735" s="63"/>
      <c r="L735" s="69"/>
      <c r="M735" s="69"/>
      <c r="N735" s="64"/>
      <c r="O735" s="64"/>
      <c r="P735" s="64"/>
      <c r="Q735" s="64"/>
    </row>
    <row r="736" spans="1:18" ht="18" customHeight="1">
      <c r="A736" s="69"/>
      <c r="B736" s="69"/>
      <c r="C736" s="69"/>
      <c r="D736" s="69"/>
      <c r="E736" s="69"/>
      <c r="F736" s="69"/>
      <c r="G736" s="63"/>
      <c r="H736" s="63"/>
      <c r="I736" s="63"/>
      <c r="K736" s="63"/>
      <c r="L736" s="69"/>
      <c r="M736" s="69"/>
      <c r="N736" s="64"/>
      <c r="O736" s="64"/>
      <c r="P736" s="64"/>
      <c r="Q736" s="64"/>
      <c r="R736" s="299"/>
    </row>
    <row r="737" spans="1:17" ht="18" customHeight="1">
      <c r="A737" s="69"/>
      <c r="B737" s="69"/>
      <c r="C737" s="69"/>
      <c r="D737" s="69"/>
      <c r="E737" s="69"/>
      <c r="F737" s="69"/>
      <c r="G737" s="63"/>
      <c r="H737" s="63"/>
      <c r="I737" s="63"/>
      <c r="K737" s="63"/>
      <c r="L737" s="69"/>
      <c r="M737" s="69"/>
      <c r="N737" s="64"/>
      <c r="O737" s="64"/>
      <c r="P737" s="64"/>
      <c r="Q737" s="64"/>
    </row>
    <row r="738" spans="1:17" ht="18" customHeight="1">
      <c r="A738" s="69"/>
      <c r="B738" s="69"/>
      <c r="C738" s="69"/>
      <c r="D738" s="69"/>
      <c r="E738" s="69"/>
      <c r="F738" s="69"/>
      <c r="G738" s="63"/>
      <c r="H738" s="63"/>
      <c r="I738" s="63"/>
      <c r="K738" s="63"/>
      <c r="L738" s="69"/>
      <c r="M738" s="69"/>
      <c r="N738" s="64"/>
      <c r="O738" s="64"/>
      <c r="P738" s="64"/>
      <c r="Q738" s="64"/>
    </row>
    <row r="739" spans="1:17" ht="18" customHeight="1">
      <c r="A739" s="69"/>
      <c r="B739" s="69"/>
      <c r="C739" s="69"/>
      <c r="D739" s="69"/>
      <c r="E739" s="69"/>
      <c r="F739" s="69"/>
      <c r="G739" s="63"/>
      <c r="H739" s="63"/>
      <c r="I739" s="63"/>
      <c r="K739" s="63"/>
      <c r="L739" s="69"/>
      <c r="M739" s="69"/>
      <c r="N739" s="64"/>
      <c r="O739" s="64"/>
      <c r="P739" s="64"/>
      <c r="Q739" s="64"/>
    </row>
    <row r="740" spans="1:17" ht="18" customHeight="1">
      <c r="A740" s="69"/>
      <c r="B740" s="69"/>
      <c r="C740" s="69"/>
      <c r="D740" s="69"/>
      <c r="E740" s="69"/>
      <c r="F740" s="69"/>
      <c r="G740" s="63"/>
      <c r="H740" s="63"/>
      <c r="I740" s="63"/>
      <c r="K740" s="63"/>
      <c r="L740" s="69"/>
      <c r="M740" s="69"/>
      <c r="N740" s="64"/>
      <c r="O740" s="64"/>
      <c r="P740" s="64"/>
      <c r="Q740" s="64"/>
    </row>
    <row r="741" spans="1:17" ht="18" customHeight="1">
      <c r="A741" s="69"/>
      <c r="B741" s="69"/>
      <c r="C741" s="69"/>
      <c r="D741" s="69"/>
      <c r="E741" s="69"/>
      <c r="F741" s="69"/>
      <c r="G741" s="63"/>
      <c r="H741" s="63"/>
      <c r="I741" s="63"/>
      <c r="K741" s="63"/>
      <c r="L741" s="69"/>
      <c r="M741" s="69"/>
      <c r="N741" s="64"/>
      <c r="O741" s="64"/>
      <c r="P741" s="64"/>
      <c r="Q741" s="64"/>
    </row>
    <row r="742" spans="1:17" ht="18" customHeight="1">
      <c r="A742" s="69"/>
      <c r="B742" s="69"/>
      <c r="C742" s="69"/>
      <c r="D742" s="69"/>
      <c r="E742" s="69"/>
      <c r="F742" s="69"/>
      <c r="G742" s="63"/>
      <c r="H742" s="63"/>
      <c r="I742" s="63"/>
      <c r="K742" s="63"/>
      <c r="L742" s="69"/>
      <c r="M742" s="69"/>
      <c r="N742" s="64"/>
      <c r="O742" s="64"/>
      <c r="P742" s="64"/>
      <c r="Q742" s="64"/>
    </row>
    <row r="743" spans="1:17" ht="18" customHeight="1">
      <c r="A743" s="69"/>
      <c r="B743" s="69"/>
      <c r="C743" s="69"/>
      <c r="D743" s="69"/>
      <c r="E743" s="69"/>
      <c r="F743" s="69"/>
      <c r="G743" s="63"/>
      <c r="H743" s="63"/>
      <c r="I743" s="63"/>
      <c r="K743" s="63"/>
      <c r="L743" s="69"/>
      <c r="M743" s="69"/>
      <c r="N743" s="64"/>
      <c r="O743" s="64"/>
      <c r="P743" s="64"/>
      <c r="Q743" s="64"/>
    </row>
    <row r="744" spans="1:17" ht="18" customHeight="1">
      <c r="A744" s="69"/>
      <c r="B744" s="69"/>
      <c r="C744" s="69"/>
      <c r="D744" s="69"/>
      <c r="E744" s="69"/>
      <c r="F744" s="69"/>
      <c r="G744" s="63"/>
      <c r="H744" s="63"/>
      <c r="I744" s="63"/>
      <c r="K744" s="63"/>
      <c r="L744" s="69"/>
      <c r="M744" s="69"/>
      <c r="N744" s="64"/>
      <c r="O744" s="64"/>
      <c r="P744" s="64"/>
      <c r="Q744" s="64"/>
    </row>
    <row r="745" spans="1:17" ht="18" customHeight="1">
      <c r="A745" s="69"/>
      <c r="B745" s="69"/>
      <c r="C745" s="69"/>
      <c r="D745" s="69"/>
      <c r="E745" s="69"/>
      <c r="F745" s="69"/>
      <c r="G745" s="63"/>
      <c r="H745" s="63"/>
      <c r="I745" s="63"/>
      <c r="K745" s="63"/>
      <c r="L745" s="69"/>
      <c r="M745" s="69"/>
      <c r="N745" s="64"/>
      <c r="O745" s="64"/>
      <c r="P745" s="64"/>
      <c r="Q745" s="64"/>
    </row>
    <row r="746" spans="1:17" ht="18" customHeight="1">
      <c r="A746" s="69"/>
      <c r="B746" s="69"/>
      <c r="C746" s="69"/>
      <c r="D746" s="69"/>
      <c r="E746" s="69"/>
      <c r="F746" s="69"/>
      <c r="G746" s="63"/>
      <c r="H746" s="63"/>
      <c r="I746" s="63"/>
      <c r="K746" s="63"/>
      <c r="L746" s="69"/>
      <c r="M746" s="69"/>
      <c r="N746" s="64"/>
      <c r="O746" s="64"/>
      <c r="P746" s="64"/>
      <c r="Q746" s="64"/>
    </row>
    <row r="747" spans="1:17" ht="18" customHeight="1">
      <c r="A747" s="69"/>
      <c r="B747" s="69"/>
      <c r="C747" s="69"/>
      <c r="D747" s="69"/>
      <c r="E747" s="69"/>
      <c r="F747" s="69"/>
      <c r="G747" s="63"/>
      <c r="H747" s="63"/>
      <c r="I747" s="63"/>
      <c r="K747" s="63"/>
      <c r="L747" s="69"/>
      <c r="M747" s="69"/>
      <c r="N747" s="64"/>
      <c r="O747" s="64"/>
      <c r="P747" s="64"/>
      <c r="Q747" s="64"/>
    </row>
    <row r="748" spans="1:17" ht="18" customHeight="1">
      <c r="A748" s="69"/>
      <c r="B748" s="69"/>
      <c r="C748" s="69"/>
      <c r="D748" s="69"/>
      <c r="E748" s="69"/>
      <c r="F748" s="69"/>
      <c r="G748" s="63"/>
      <c r="H748" s="63"/>
      <c r="I748" s="63"/>
      <c r="K748" s="63"/>
      <c r="L748" s="69"/>
      <c r="M748" s="69"/>
      <c r="N748" s="64"/>
      <c r="O748" s="64"/>
      <c r="P748" s="64"/>
      <c r="Q748" s="64"/>
    </row>
    <row r="749" spans="1:17" ht="18" customHeight="1">
      <c r="A749" s="69"/>
      <c r="B749" s="69"/>
      <c r="C749" s="69"/>
      <c r="D749" s="69"/>
      <c r="E749" s="69"/>
      <c r="F749" s="69"/>
      <c r="G749" s="63"/>
      <c r="H749" s="63"/>
      <c r="I749" s="63"/>
      <c r="K749" s="63"/>
      <c r="L749" s="69"/>
      <c r="M749" s="69"/>
      <c r="N749" s="64"/>
      <c r="O749" s="64"/>
      <c r="P749" s="64"/>
      <c r="Q749" s="64"/>
    </row>
    <row r="750" spans="1:17" ht="18" customHeight="1">
      <c r="A750" s="69"/>
      <c r="B750" s="69"/>
      <c r="C750" s="69"/>
      <c r="D750" s="69"/>
      <c r="E750" s="69"/>
      <c r="F750" s="69"/>
      <c r="G750" s="63"/>
      <c r="H750" s="63"/>
      <c r="I750" s="63"/>
      <c r="K750" s="63"/>
      <c r="L750" s="69"/>
      <c r="M750" s="69"/>
      <c r="N750" s="64"/>
      <c r="O750" s="64"/>
      <c r="P750" s="64"/>
      <c r="Q750" s="64"/>
    </row>
    <row r="751" spans="1:17" ht="18" customHeight="1">
      <c r="A751" s="69"/>
      <c r="B751" s="69"/>
      <c r="C751" s="69"/>
      <c r="D751" s="69"/>
      <c r="E751" s="69"/>
      <c r="F751" s="69"/>
      <c r="G751" s="63"/>
      <c r="H751" s="63"/>
      <c r="I751" s="63"/>
      <c r="K751" s="63"/>
      <c r="L751" s="69"/>
      <c r="M751" s="69"/>
      <c r="N751" s="64"/>
      <c r="O751" s="64"/>
      <c r="P751" s="64"/>
      <c r="Q751" s="64"/>
    </row>
    <row r="752" spans="1:17" ht="18" customHeight="1">
      <c r="A752" s="69"/>
      <c r="B752" s="69"/>
      <c r="C752" s="69"/>
      <c r="D752" s="69"/>
      <c r="E752" s="69"/>
      <c r="F752" s="69"/>
      <c r="G752" s="63"/>
      <c r="H752" s="63"/>
      <c r="I752" s="63"/>
      <c r="K752" s="63"/>
      <c r="L752" s="69"/>
      <c r="M752" s="69"/>
      <c r="N752" s="64"/>
      <c r="O752" s="64"/>
      <c r="P752" s="64"/>
      <c r="Q752" s="64"/>
    </row>
    <row r="753" spans="1:17" ht="18" customHeight="1">
      <c r="A753" s="69"/>
      <c r="B753" s="69"/>
      <c r="C753" s="69"/>
      <c r="D753" s="69"/>
      <c r="E753" s="69"/>
      <c r="F753" s="69"/>
      <c r="G753" s="63"/>
      <c r="H753" s="63"/>
      <c r="I753" s="63"/>
      <c r="K753" s="63"/>
      <c r="L753" s="69"/>
      <c r="M753" s="69"/>
      <c r="N753" s="64"/>
      <c r="O753" s="64"/>
      <c r="P753" s="64"/>
      <c r="Q753" s="64"/>
    </row>
    <row r="754" spans="1:17" ht="18" customHeight="1">
      <c r="A754" s="69"/>
      <c r="B754" s="69"/>
      <c r="C754" s="69"/>
      <c r="D754" s="69"/>
      <c r="E754" s="69"/>
      <c r="F754" s="69"/>
      <c r="G754" s="63"/>
      <c r="H754" s="63"/>
      <c r="I754" s="63"/>
      <c r="K754" s="63"/>
      <c r="L754" s="69"/>
      <c r="M754" s="69"/>
      <c r="N754" s="64"/>
      <c r="O754" s="64"/>
      <c r="P754" s="64"/>
      <c r="Q754" s="64"/>
    </row>
    <row r="755" spans="1:17" ht="18" customHeight="1">
      <c r="A755" s="69"/>
      <c r="B755" s="69"/>
      <c r="C755" s="69"/>
      <c r="D755" s="69"/>
      <c r="E755" s="69"/>
      <c r="F755" s="69"/>
      <c r="G755" s="63"/>
      <c r="H755" s="63"/>
      <c r="I755" s="63"/>
      <c r="K755" s="63"/>
      <c r="L755" s="69"/>
      <c r="M755" s="69"/>
      <c r="N755" s="64"/>
      <c r="O755" s="64"/>
      <c r="P755" s="64"/>
      <c r="Q755" s="64"/>
    </row>
    <row r="756" spans="1:17" ht="18" customHeight="1">
      <c r="A756" s="73"/>
      <c r="B756" s="73"/>
      <c r="C756" s="73"/>
      <c r="D756" s="73"/>
      <c r="E756" s="73"/>
      <c r="F756" s="73"/>
      <c r="G756" s="416"/>
      <c r="H756" s="416"/>
      <c r="I756" s="416"/>
      <c r="K756" s="416"/>
      <c r="L756" s="73"/>
      <c r="M756" s="73"/>
      <c r="N756" s="56"/>
      <c r="O756" s="56"/>
      <c r="P756" s="56"/>
      <c r="Q756" s="56"/>
    </row>
    <row r="757" spans="1:17" ht="18" customHeight="1">
      <c r="A757" s="73"/>
      <c r="B757" s="73"/>
      <c r="C757" s="73"/>
      <c r="D757" s="73"/>
      <c r="E757" s="73"/>
      <c r="F757" s="73"/>
      <c r="G757" s="416"/>
      <c r="H757" s="416"/>
      <c r="I757" s="416"/>
      <c r="K757" s="416"/>
      <c r="L757" s="73"/>
      <c r="M757" s="73"/>
      <c r="N757" s="56"/>
      <c r="O757" s="56"/>
      <c r="P757" s="56"/>
      <c r="Q757" s="56"/>
    </row>
    <row r="758" spans="1:17" ht="18" customHeight="1">
      <c r="A758" s="73"/>
      <c r="B758" s="73"/>
      <c r="C758" s="73"/>
      <c r="D758" s="73"/>
      <c r="E758" s="73"/>
      <c r="F758" s="73"/>
      <c r="G758" s="416"/>
      <c r="H758" s="416"/>
      <c r="I758" s="416"/>
      <c r="K758" s="416"/>
      <c r="L758" s="73"/>
      <c r="M758" s="73"/>
      <c r="N758" s="56"/>
      <c r="O758" s="56"/>
      <c r="P758" s="56"/>
      <c r="Q758" s="56"/>
    </row>
    <row r="759" spans="1:17" ht="18" customHeight="1">
      <c r="A759" s="73"/>
      <c r="B759" s="73"/>
      <c r="C759" s="73"/>
      <c r="D759" s="73"/>
      <c r="E759" s="73"/>
      <c r="F759" s="73"/>
      <c r="G759" s="416"/>
      <c r="H759" s="416"/>
      <c r="I759" s="416"/>
      <c r="K759" s="416"/>
      <c r="L759" s="73"/>
      <c r="M759" s="73"/>
      <c r="N759" s="56"/>
      <c r="O759" s="56"/>
      <c r="P759" s="56"/>
      <c r="Q759" s="56"/>
    </row>
    <row r="760" spans="1:17" ht="18" customHeight="1">
      <c r="K760" s="416"/>
      <c r="L760" s="73"/>
      <c r="M760" s="73"/>
      <c r="N760" s="56"/>
      <c r="O760" s="56"/>
      <c r="P760" s="56"/>
      <c r="Q760" s="56"/>
    </row>
    <row r="761" spans="1:17" ht="18" customHeight="1">
      <c r="K761" s="416"/>
      <c r="L761" s="73"/>
      <c r="M761" s="73"/>
      <c r="N761" s="56"/>
      <c r="O761" s="56"/>
      <c r="P761" s="56"/>
      <c r="Q761" s="56"/>
    </row>
    <row r="762" spans="1:17" ht="18" customHeight="1">
      <c r="K762" s="416"/>
      <c r="L762" s="73"/>
      <c r="M762" s="73"/>
      <c r="N762" s="56"/>
      <c r="O762" s="56"/>
      <c r="P762" s="56"/>
      <c r="Q762" s="56"/>
    </row>
    <row r="763" spans="1:17" ht="18" customHeight="1">
      <c r="K763" s="416"/>
      <c r="L763" s="73"/>
      <c r="M763" s="73"/>
      <c r="N763" s="56"/>
      <c r="O763" s="56"/>
      <c r="P763" s="56"/>
      <c r="Q763" s="56"/>
    </row>
    <row r="764" spans="1:17" ht="18" customHeight="1">
      <c r="K764" s="416"/>
      <c r="L764" s="73"/>
      <c r="M764" s="73"/>
      <c r="N764" s="56"/>
      <c r="O764" s="56"/>
      <c r="P764" s="56"/>
      <c r="Q764" s="56"/>
    </row>
    <row r="765" spans="1:17" ht="18" customHeight="1">
      <c r="K765" s="416"/>
      <c r="L765" s="73"/>
      <c r="M765" s="73"/>
      <c r="N765" s="56"/>
      <c r="O765" s="56"/>
      <c r="P765" s="56"/>
      <c r="Q765" s="56"/>
    </row>
    <row r="766" spans="1:17" ht="18" customHeight="1">
      <c r="K766" s="416"/>
      <c r="L766" s="73"/>
      <c r="M766" s="73"/>
      <c r="N766" s="56"/>
      <c r="O766" s="56"/>
      <c r="P766" s="56"/>
      <c r="Q766" s="56"/>
    </row>
    <row r="767" spans="1:17" ht="18" customHeight="1">
      <c r="K767" s="416"/>
      <c r="L767" s="73"/>
      <c r="M767" s="73"/>
      <c r="N767" s="56"/>
      <c r="O767" s="56"/>
      <c r="P767" s="56"/>
      <c r="Q767" s="56"/>
    </row>
    <row r="768" spans="1:17" ht="18" customHeight="1">
      <c r="K768" s="416"/>
      <c r="L768" s="73"/>
      <c r="M768" s="73"/>
      <c r="N768" s="56"/>
      <c r="O768" s="56"/>
      <c r="P768" s="56"/>
      <c r="Q768" s="56"/>
    </row>
    <row r="769" spans="11:17" ht="18" customHeight="1">
      <c r="K769" s="416"/>
      <c r="L769" s="73"/>
      <c r="M769" s="73"/>
      <c r="N769" s="56"/>
      <c r="O769" s="56"/>
      <c r="P769" s="56"/>
      <c r="Q769" s="56"/>
    </row>
    <row r="770" spans="11:17" ht="18" customHeight="1">
      <c r="K770" s="416"/>
      <c r="L770" s="73"/>
      <c r="M770" s="73"/>
      <c r="N770" s="56"/>
      <c r="O770" s="56"/>
      <c r="P770" s="56"/>
      <c r="Q770" s="56"/>
    </row>
    <row r="771" spans="11:17" ht="18" customHeight="1">
      <c r="K771" s="416"/>
      <c r="L771" s="73"/>
      <c r="M771" s="73"/>
      <c r="N771" s="56"/>
      <c r="O771" s="56"/>
      <c r="P771" s="56"/>
      <c r="Q771" s="56"/>
    </row>
    <row r="772" spans="11:17" ht="18" customHeight="1">
      <c r="K772" s="416"/>
      <c r="L772" s="73"/>
      <c r="M772" s="73"/>
      <c r="N772" s="56"/>
      <c r="O772" s="56"/>
      <c r="P772" s="56"/>
      <c r="Q772" s="56"/>
    </row>
    <row r="773" spans="11:17" ht="18" customHeight="1">
      <c r="K773" s="416"/>
      <c r="L773" s="73"/>
      <c r="M773" s="73"/>
      <c r="N773" s="56"/>
      <c r="O773" s="56"/>
      <c r="P773" s="56"/>
      <c r="Q773" s="56"/>
    </row>
    <row r="774" spans="11:17" ht="18" customHeight="1">
      <c r="K774" s="416"/>
      <c r="L774" s="73"/>
      <c r="M774" s="73"/>
      <c r="N774" s="56"/>
      <c r="O774" s="56"/>
      <c r="P774" s="56"/>
      <c r="Q774" s="56"/>
    </row>
    <row r="775" spans="11:17" ht="18" customHeight="1">
      <c r="K775" s="416"/>
      <c r="L775" s="73"/>
      <c r="M775" s="73"/>
      <c r="N775" s="56"/>
      <c r="O775" s="56"/>
      <c r="P775" s="56"/>
      <c r="Q775" s="56"/>
    </row>
    <row r="776" spans="11:17" ht="18" customHeight="1">
      <c r="K776" s="416"/>
      <c r="L776" s="73"/>
      <c r="M776" s="73"/>
      <c r="N776" s="56"/>
      <c r="O776" s="56"/>
      <c r="P776" s="56"/>
      <c r="Q776" s="56"/>
    </row>
    <row r="777" spans="11:17" ht="18" customHeight="1">
      <c r="K777" s="416"/>
      <c r="L777" s="73"/>
      <c r="M777" s="73"/>
      <c r="N777" s="56"/>
      <c r="O777" s="56"/>
      <c r="P777" s="56"/>
      <c r="Q777" s="56"/>
    </row>
    <row r="778" spans="11:17" ht="18" customHeight="1">
      <c r="K778" s="416"/>
      <c r="L778" s="73"/>
      <c r="M778" s="73"/>
      <c r="N778" s="56"/>
      <c r="O778" s="56"/>
      <c r="P778" s="56"/>
      <c r="Q778" s="56"/>
    </row>
    <row r="779" spans="11:17" ht="18" customHeight="1">
      <c r="K779" s="416"/>
      <c r="L779" s="73"/>
      <c r="M779" s="73"/>
      <c r="N779" s="56"/>
      <c r="O779" s="56"/>
      <c r="P779" s="56"/>
      <c r="Q779" s="56"/>
    </row>
    <row r="780" spans="11:17" ht="18" customHeight="1">
      <c r="K780" s="416"/>
      <c r="L780" s="73"/>
      <c r="M780" s="73"/>
      <c r="N780" s="56"/>
      <c r="O780" s="56"/>
      <c r="P780" s="56"/>
      <c r="Q780" s="56"/>
    </row>
    <row r="781" spans="11:17" ht="18" customHeight="1">
      <c r="K781" s="416"/>
      <c r="L781" s="73"/>
      <c r="M781" s="73"/>
      <c r="N781" s="56"/>
      <c r="O781" s="56"/>
      <c r="P781" s="56"/>
      <c r="Q781" s="56"/>
    </row>
    <row r="782" spans="11:17" ht="18" customHeight="1">
      <c r="K782" s="416"/>
      <c r="L782" s="73"/>
      <c r="M782" s="73"/>
      <c r="N782" s="56"/>
      <c r="O782" s="56"/>
      <c r="P782" s="56"/>
      <c r="Q782" s="56"/>
    </row>
    <row r="783" spans="11:17" ht="18" customHeight="1">
      <c r="K783" s="416"/>
      <c r="L783" s="73"/>
      <c r="M783" s="73"/>
      <c r="N783" s="56"/>
      <c r="O783" s="56"/>
      <c r="P783" s="56"/>
      <c r="Q783" s="56"/>
    </row>
    <row r="784" spans="11:17" ht="18" customHeight="1">
      <c r="K784" s="416"/>
      <c r="L784" s="73"/>
      <c r="M784" s="73"/>
      <c r="N784" s="56"/>
      <c r="O784" s="56"/>
      <c r="P784" s="56"/>
      <c r="Q784" s="56"/>
    </row>
    <row r="785" spans="11:17" ht="18" customHeight="1">
      <c r="K785" s="416"/>
      <c r="L785" s="73"/>
      <c r="M785" s="73"/>
      <c r="N785" s="56"/>
      <c r="O785" s="56"/>
      <c r="P785" s="56"/>
      <c r="Q785" s="56"/>
    </row>
    <row r="786" spans="11:17" ht="18" customHeight="1">
      <c r="K786" s="416"/>
      <c r="L786" s="73"/>
      <c r="M786" s="73"/>
      <c r="N786" s="56"/>
      <c r="O786" s="56"/>
      <c r="P786" s="56"/>
      <c r="Q786" s="56"/>
    </row>
    <row r="787" spans="11:17" ht="18" customHeight="1">
      <c r="K787" s="416"/>
      <c r="L787" s="73"/>
      <c r="M787" s="73"/>
      <c r="N787" s="56"/>
      <c r="O787" s="56"/>
      <c r="P787" s="56"/>
      <c r="Q787" s="56"/>
    </row>
    <row r="788" spans="11:17" ht="18" customHeight="1">
      <c r="K788" s="416"/>
      <c r="L788" s="73"/>
      <c r="M788" s="73"/>
      <c r="N788" s="56"/>
      <c r="O788" s="56"/>
      <c r="P788" s="56"/>
      <c r="Q788" s="56"/>
    </row>
    <row r="789" spans="11:17" ht="18" customHeight="1">
      <c r="K789" s="416"/>
      <c r="L789" s="73"/>
      <c r="M789" s="73"/>
      <c r="N789" s="56"/>
      <c r="O789" s="56"/>
      <c r="P789" s="56"/>
      <c r="Q789" s="56"/>
    </row>
    <row r="790" spans="11:17" ht="18" customHeight="1">
      <c r="K790" s="416"/>
      <c r="L790" s="73"/>
      <c r="M790" s="73"/>
      <c r="N790" s="56"/>
      <c r="O790" s="56"/>
      <c r="P790" s="56"/>
      <c r="Q790" s="56"/>
    </row>
    <row r="791" spans="11:17" ht="18" customHeight="1">
      <c r="K791" s="416"/>
      <c r="L791" s="73"/>
      <c r="M791" s="73"/>
      <c r="N791" s="56"/>
      <c r="O791" s="56"/>
      <c r="P791" s="56"/>
      <c r="Q791" s="56"/>
    </row>
    <row r="792" spans="11:17" ht="18" customHeight="1">
      <c r="K792" s="416"/>
      <c r="L792" s="73"/>
      <c r="M792" s="73"/>
      <c r="N792" s="56"/>
      <c r="O792" s="56"/>
      <c r="P792" s="56"/>
      <c r="Q792" s="56"/>
    </row>
    <row r="793" spans="11:17" ht="18" customHeight="1">
      <c r="K793" s="416"/>
      <c r="L793" s="73"/>
      <c r="M793" s="73"/>
      <c r="N793" s="56"/>
      <c r="O793" s="56"/>
      <c r="P793" s="56"/>
      <c r="Q793" s="56"/>
    </row>
    <row r="794" spans="11:17" ht="18" customHeight="1">
      <c r="K794" s="416"/>
      <c r="L794" s="73"/>
      <c r="M794" s="73"/>
      <c r="N794" s="56"/>
      <c r="O794" s="56"/>
      <c r="P794" s="56"/>
      <c r="Q794" s="56"/>
    </row>
    <row r="795" spans="11:17" ht="18" customHeight="1">
      <c r="K795" s="416"/>
      <c r="L795" s="73"/>
      <c r="M795" s="73"/>
      <c r="N795" s="56"/>
      <c r="O795" s="56"/>
      <c r="P795" s="56"/>
      <c r="Q795" s="56"/>
    </row>
    <row r="796" spans="11:17" ht="18" customHeight="1">
      <c r="K796" s="416"/>
      <c r="L796" s="73"/>
      <c r="M796" s="73"/>
      <c r="N796" s="56"/>
      <c r="O796" s="56"/>
      <c r="P796" s="56"/>
      <c r="Q796" s="56"/>
    </row>
    <row r="797" spans="11:17" ht="18" customHeight="1">
      <c r="K797" s="416"/>
      <c r="L797" s="73"/>
      <c r="M797" s="73"/>
      <c r="N797" s="56"/>
      <c r="O797" s="56"/>
      <c r="P797" s="56"/>
      <c r="Q797" s="56"/>
    </row>
    <row r="798" spans="11:17" ht="18" customHeight="1">
      <c r="K798" s="416"/>
      <c r="L798" s="73"/>
      <c r="M798" s="73"/>
      <c r="N798" s="56"/>
      <c r="O798" s="56"/>
      <c r="P798" s="56"/>
      <c r="Q798" s="56"/>
    </row>
    <row r="799" spans="11:17" ht="18" customHeight="1">
      <c r="K799" s="416"/>
      <c r="L799" s="73"/>
      <c r="M799" s="73"/>
      <c r="N799" s="56"/>
      <c r="O799" s="56"/>
      <c r="P799" s="56"/>
      <c r="Q799" s="56"/>
    </row>
    <row r="800" spans="11:17" ht="18" customHeight="1">
      <c r="K800" s="416"/>
      <c r="L800" s="73"/>
      <c r="M800" s="73"/>
      <c r="N800" s="56"/>
      <c r="O800" s="56"/>
      <c r="P800" s="56"/>
      <c r="Q800" s="56"/>
    </row>
    <row r="801" spans="11:17" ht="18" customHeight="1">
      <c r="K801" s="416"/>
      <c r="L801" s="73"/>
      <c r="M801" s="73"/>
      <c r="N801" s="56"/>
      <c r="O801" s="56"/>
      <c r="P801" s="56"/>
      <c r="Q801" s="56"/>
    </row>
    <row r="802" spans="11:17" ht="18" customHeight="1">
      <c r="K802" s="416"/>
      <c r="L802" s="73"/>
      <c r="M802" s="73"/>
      <c r="N802" s="56"/>
      <c r="O802" s="56"/>
      <c r="P802" s="56"/>
      <c r="Q802" s="56"/>
    </row>
    <row r="803" spans="11:17" ht="18" customHeight="1">
      <c r="K803" s="416"/>
      <c r="L803" s="73"/>
      <c r="M803" s="73"/>
      <c r="N803" s="56"/>
      <c r="O803" s="56"/>
      <c r="P803" s="56"/>
      <c r="Q803" s="56"/>
    </row>
    <row r="804" spans="11:17" ht="18" customHeight="1">
      <c r="K804" s="416"/>
      <c r="L804" s="73"/>
      <c r="M804" s="73"/>
      <c r="N804" s="56"/>
      <c r="O804" s="56"/>
      <c r="P804" s="56"/>
      <c r="Q804" s="56"/>
    </row>
    <row r="805" spans="11:17" ht="18" customHeight="1">
      <c r="K805" s="416"/>
      <c r="L805" s="73"/>
      <c r="M805" s="73"/>
      <c r="N805" s="56"/>
      <c r="O805" s="56"/>
      <c r="P805" s="56"/>
      <c r="Q805" s="56"/>
    </row>
    <row r="806" spans="11:17" ht="18" customHeight="1">
      <c r="K806" s="416"/>
      <c r="L806" s="73"/>
      <c r="M806" s="73"/>
      <c r="N806" s="56"/>
      <c r="O806" s="56"/>
      <c r="P806" s="56"/>
      <c r="Q806" s="56"/>
    </row>
    <row r="807" spans="11:17" ht="18" customHeight="1">
      <c r="K807" s="416"/>
      <c r="L807" s="73"/>
      <c r="M807" s="73"/>
      <c r="N807" s="56"/>
      <c r="O807" s="56"/>
      <c r="P807" s="56"/>
      <c r="Q807" s="56"/>
    </row>
    <row r="808" spans="11:17" ht="18" customHeight="1">
      <c r="K808" s="416"/>
      <c r="L808" s="73"/>
      <c r="M808" s="73"/>
      <c r="N808" s="56"/>
      <c r="O808" s="56"/>
      <c r="P808" s="56"/>
      <c r="Q808" s="56"/>
    </row>
    <row r="809" spans="11:17" ht="18" customHeight="1">
      <c r="K809" s="416"/>
      <c r="L809" s="73"/>
      <c r="M809" s="73"/>
      <c r="N809" s="56"/>
      <c r="O809" s="56"/>
      <c r="P809" s="56"/>
      <c r="Q809" s="56"/>
    </row>
    <row r="810" spans="11:17" ht="18" customHeight="1">
      <c r="K810" s="416"/>
      <c r="L810" s="73"/>
      <c r="M810" s="73"/>
      <c r="N810" s="56"/>
      <c r="O810" s="56"/>
      <c r="P810" s="56"/>
      <c r="Q810" s="56"/>
    </row>
    <row r="811" spans="11:17" ht="18" customHeight="1">
      <c r="K811" s="416"/>
      <c r="L811" s="73"/>
      <c r="M811" s="73"/>
      <c r="N811" s="56"/>
      <c r="O811" s="56"/>
      <c r="P811" s="56"/>
      <c r="Q811" s="56"/>
    </row>
    <row r="812" spans="11:17" ht="18" customHeight="1">
      <c r="K812" s="416"/>
      <c r="L812" s="73"/>
      <c r="M812" s="73"/>
      <c r="N812" s="56"/>
      <c r="O812" s="56"/>
      <c r="P812" s="56"/>
      <c r="Q812" s="56"/>
    </row>
    <row r="813" spans="11:17" ht="18" customHeight="1">
      <c r="K813" s="416"/>
      <c r="L813" s="73"/>
      <c r="M813" s="73"/>
      <c r="N813" s="56"/>
      <c r="O813" s="56"/>
      <c r="P813" s="56"/>
      <c r="Q813" s="56"/>
    </row>
    <row r="814" spans="11:17" ht="18" customHeight="1">
      <c r="K814" s="416"/>
      <c r="L814" s="73"/>
      <c r="M814" s="73"/>
      <c r="N814" s="56"/>
      <c r="O814" s="56"/>
      <c r="P814" s="56"/>
      <c r="Q814" s="56"/>
    </row>
    <row r="815" spans="11:17" ht="18" customHeight="1">
      <c r="K815" s="416"/>
      <c r="L815" s="73"/>
      <c r="M815" s="73"/>
      <c r="N815" s="56"/>
      <c r="O815" s="56"/>
      <c r="P815" s="56"/>
      <c r="Q815" s="56"/>
    </row>
    <row r="816" spans="11:17" ht="18" customHeight="1">
      <c r="K816" s="63"/>
      <c r="L816" s="69"/>
      <c r="M816" s="69"/>
      <c r="N816" s="64"/>
      <c r="O816" s="64"/>
      <c r="P816" s="64"/>
      <c r="Q816" s="64"/>
    </row>
    <row r="817" spans="11:17" ht="18" customHeight="1">
      <c r="K817" s="63"/>
      <c r="L817" s="69"/>
      <c r="M817" s="69"/>
      <c r="N817" s="64"/>
      <c r="O817" s="64"/>
      <c r="P817" s="64"/>
      <c r="Q817" s="64"/>
    </row>
    <row r="818" spans="11:17" ht="18" customHeight="1">
      <c r="K818" s="63"/>
      <c r="L818" s="69"/>
      <c r="M818" s="69"/>
      <c r="N818" s="64"/>
      <c r="O818" s="64"/>
      <c r="P818" s="64"/>
      <c r="Q818" s="64"/>
    </row>
    <row r="819" spans="11:17" ht="18" customHeight="1">
      <c r="K819" s="63"/>
      <c r="L819" s="69"/>
      <c r="M819" s="69"/>
      <c r="N819" s="64"/>
      <c r="O819" s="64"/>
      <c r="P819" s="64"/>
      <c r="Q819" s="64"/>
    </row>
    <row r="820" spans="11:17" ht="18" customHeight="1">
      <c r="K820" s="63"/>
      <c r="L820" s="69"/>
      <c r="M820" s="69"/>
      <c r="N820" s="64"/>
      <c r="O820" s="64"/>
      <c r="P820" s="64"/>
      <c r="Q820" s="64"/>
    </row>
    <row r="821" spans="11:17" ht="18" customHeight="1">
      <c r="K821" s="63"/>
      <c r="L821" s="69"/>
      <c r="M821" s="69"/>
      <c r="N821" s="64"/>
      <c r="O821" s="64"/>
      <c r="P821" s="64"/>
      <c r="Q821" s="64"/>
    </row>
    <row r="822" spans="11:17" ht="18" customHeight="1">
      <c r="K822" s="63"/>
      <c r="L822" s="69"/>
      <c r="M822" s="69"/>
      <c r="N822" s="64"/>
      <c r="O822" s="64"/>
      <c r="P822" s="64"/>
      <c r="Q822" s="64"/>
    </row>
    <row r="823" spans="11:17" ht="18" customHeight="1">
      <c r="K823" s="63"/>
      <c r="L823" s="69"/>
      <c r="M823" s="69"/>
      <c r="N823" s="64"/>
      <c r="O823" s="64"/>
      <c r="P823" s="64"/>
      <c r="Q823" s="64"/>
    </row>
    <row r="824" spans="11:17" ht="18" customHeight="1">
      <c r="K824" s="63"/>
      <c r="L824" s="69"/>
      <c r="M824" s="69"/>
      <c r="N824" s="64"/>
      <c r="O824" s="64"/>
      <c r="P824" s="64"/>
      <c r="Q824" s="64"/>
    </row>
    <row r="825" spans="11:17" ht="18" customHeight="1">
      <c r="K825" s="63"/>
      <c r="L825" s="69"/>
      <c r="M825" s="69"/>
      <c r="N825" s="64"/>
      <c r="O825" s="64"/>
      <c r="P825" s="64"/>
      <c r="Q825" s="64"/>
    </row>
    <row r="826" spans="11:17" ht="18" customHeight="1">
      <c r="K826" s="63"/>
      <c r="L826" s="69"/>
      <c r="M826" s="69"/>
      <c r="N826" s="64"/>
      <c r="O826" s="64"/>
      <c r="P826" s="64"/>
      <c r="Q826" s="64"/>
    </row>
    <row r="827" spans="11:17" ht="18" customHeight="1">
      <c r="K827" s="63"/>
      <c r="L827" s="69"/>
      <c r="M827" s="69"/>
      <c r="N827" s="64"/>
      <c r="O827" s="64"/>
      <c r="P827" s="64"/>
      <c r="Q827" s="64"/>
    </row>
    <row r="828" spans="11:17" ht="18" customHeight="1">
      <c r="K828" s="63"/>
      <c r="L828" s="69"/>
      <c r="M828" s="69"/>
      <c r="N828" s="64"/>
      <c r="O828" s="64"/>
      <c r="P828" s="64"/>
      <c r="Q828" s="64"/>
    </row>
    <row r="829" spans="11:17" ht="18" customHeight="1">
      <c r="K829" s="63"/>
      <c r="L829" s="69"/>
      <c r="M829" s="69"/>
      <c r="N829" s="64"/>
      <c r="O829" s="64"/>
      <c r="P829" s="64"/>
      <c r="Q829" s="64"/>
    </row>
    <row r="830" spans="11:17" ht="18" customHeight="1">
      <c r="K830" s="63"/>
      <c r="L830" s="69"/>
      <c r="M830" s="69"/>
      <c r="N830" s="64"/>
      <c r="O830" s="64"/>
      <c r="P830" s="64"/>
      <c r="Q830" s="64"/>
    </row>
    <row r="831" spans="11:17" ht="18" customHeight="1">
      <c r="K831" s="63"/>
      <c r="L831" s="69"/>
      <c r="M831" s="69"/>
      <c r="N831" s="64"/>
      <c r="O831" s="64"/>
      <c r="P831" s="64"/>
      <c r="Q831" s="64"/>
    </row>
    <row r="832" spans="11:17" ht="18" customHeight="1">
      <c r="K832" s="63"/>
      <c r="L832" s="69"/>
      <c r="M832" s="69"/>
      <c r="N832" s="64"/>
      <c r="O832" s="64"/>
      <c r="P832" s="64"/>
      <c r="Q832" s="64"/>
    </row>
    <row r="833" spans="11:17" ht="18" customHeight="1">
      <c r="K833" s="63"/>
      <c r="L833" s="69"/>
      <c r="M833" s="69"/>
      <c r="N833" s="64"/>
      <c r="O833" s="64"/>
      <c r="P833" s="64"/>
      <c r="Q833" s="64"/>
    </row>
    <row r="834" spans="11:17" ht="18" customHeight="1">
      <c r="K834" s="63"/>
      <c r="L834" s="69"/>
      <c r="M834" s="69"/>
      <c r="N834" s="64"/>
      <c r="O834" s="64"/>
      <c r="P834" s="64"/>
      <c r="Q834" s="64"/>
    </row>
    <row r="835" spans="11:17" ht="18" customHeight="1">
      <c r="K835" s="63"/>
      <c r="L835" s="69"/>
      <c r="M835" s="69"/>
      <c r="N835" s="64"/>
      <c r="O835" s="64"/>
      <c r="P835" s="64"/>
      <c r="Q835" s="64"/>
    </row>
    <row r="836" spans="11:17" ht="18" customHeight="1">
      <c r="K836" s="63"/>
      <c r="L836" s="69"/>
      <c r="M836" s="69"/>
      <c r="N836" s="64"/>
      <c r="O836" s="64"/>
      <c r="P836" s="64"/>
      <c r="Q836" s="64"/>
    </row>
    <row r="837" spans="11:17" ht="18" customHeight="1">
      <c r="K837" s="63"/>
      <c r="L837" s="69"/>
      <c r="M837" s="69"/>
      <c r="N837" s="64"/>
      <c r="O837" s="64"/>
      <c r="P837" s="64"/>
      <c r="Q837" s="64"/>
    </row>
    <row r="838" spans="11:17" ht="18" customHeight="1">
      <c r="K838" s="63"/>
      <c r="L838" s="69"/>
      <c r="M838" s="69"/>
      <c r="N838" s="64"/>
      <c r="O838" s="64"/>
      <c r="P838" s="64"/>
      <c r="Q838" s="64"/>
    </row>
    <row r="839" spans="11:17" ht="18" customHeight="1">
      <c r="K839" s="63"/>
      <c r="L839" s="69"/>
      <c r="M839" s="69"/>
      <c r="N839" s="64"/>
      <c r="O839" s="64"/>
      <c r="P839" s="64"/>
      <c r="Q839" s="64"/>
    </row>
    <row r="840" spans="11:17" ht="18" customHeight="1">
      <c r="K840" s="63"/>
      <c r="L840" s="69"/>
      <c r="M840" s="69"/>
      <c r="N840" s="64"/>
      <c r="O840" s="64"/>
      <c r="P840" s="64"/>
      <c r="Q840" s="64"/>
    </row>
    <row r="841" spans="11:17" ht="18" customHeight="1">
      <c r="K841" s="63"/>
      <c r="L841" s="69"/>
      <c r="M841" s="69"/>
      <c r="N841" s="64"/>
      <c r="O841" s="64"/>
      <c r="P841" s="64"/>
      <c r="Q841" s="64"/>
    </row>
    <row r="842" spans="11:17" ht="18" customHeight="1">
      <c r="K842" s="63"/>
      <c r="L842" s="69"/>
      <c r="M842" s="69"/>
      <c r="N842" s="64"/>
      <c r="O842" s="64"/>
      <c r="P842" s="64"/>
      <c r="Q842" s="64"/>
    </row>
    <row r="843" spans="11:17" ht="18" customHeight="1">
      <c r="K843" s="63"/>
      <c r="L843" s="69"/>
      <c r="M843" s="69"/>
      <c r="N843" s="64"/>
      <c r="O843" s="64"/>
      <c r="P843" s="64"/>
      <c r="Q843" s="64"/>
    </row>
    <row r="844" spans="11:17" ht="18" customHeight="1">
      <c r="K844" s="63"/>
      <c r="L844" s="69"/>
      <c r="M844" s="69"/>
      <c r="N844" s="64"/>
      <c r="O844" s="64"/>
      <c r="P844" s="64"/>
      <c r="Q844" s="64"/>
    </row>
    <row r="845" spans="11:17" ht="18" customHeight="1">
      <c r="K845" s="63"/>
      <c r="L845" s="69"/>
      <c r="M845" s="69"/>
      <c r="N845" s="64"/>
      <c r="O845" s="64"/>
      <c r="P845" s="64"/>
      <c r="Q845" s="64"/>
    </row>
    <row r="846" spans="11:17" ht="18" customHeight="1">
      <c r="K846" s="63"/>
      <c r="L846" s="69"/>
      <c r="M846" s="69"/>
      <c r="N846" s="64"/>
      <c r="O846" s="64"/>
      <c r="P846" s="64"/>
      <c r="Q846" s="64"/>
    </row>
    <row r="847" spans="11:17" ht="18" customHeight="1">
      <c r="K847" s="63"/>
      <c r="L847" s="69"/>
      <c r="M847" s="69"/>
      <c r="N847" s="64"/>
      <c r="O847" s="64"/>
      <c r="P847" s="64"/>
      <c r="Q847" s="64"/>
    </row>
    <row r="848" spans="11:17" ht="18" customHeight="1">
      <c r="K848" s="63"/>
      <c r="L848" s="69"/>
      <c r="M848" s="69"/>
      <c r="N848" s="64"/>
      <c r="O848" s="64"/>
      <c r="P848" s="64"/>
      <c r="Q848" s="64"/>
    </row>
    <row r="849" spans="11:17" ht="18" customHeight="1">
      <c r="K849" s="63"/>
      <c r="L849" s="69"/>
      <c r="M849" s="69"/>
      <c r="N849" s="64"/>
      <c r="O849" s="64"/>
      <c r="P849" s="64"/>
      <c r="Q849" s="64"/>
    </row>
    <row r="850" spans="11:17" ht="18" customHeight="1">
      <c r="K850" s="63"/>
      <c r="L850" s="69"/>
      <c r="M850" s="69"/>
      <c r="N850" s="64"/>
      <c r="O850" s="64"/>
      <c r="P850" s="64"/>
      <c r="Q850" s="64"/>
    </row>
    <row r="851" spans="11:17" ht="18" customHeight="1">
      <c r="K851" s="63"/>
      <c r="L851" s="69"/>
      <c r="M851" s="69"/>
      <c r="N851" s="64"/>
      <c r="O851" s="64"/>
      <c r="P851" s="64"/>
      <c r="Q851" s="64"/>
    </row>
    <row r="852" spans="11:17" ht="18" customHeight="1">
      <c r="K852" s="63"/>
      <c r="L852" s="69"/>
      <c r="M852" s="69"/>
      <c r="N852" s="64"/>
      <c r="O852" s="64"/>
      <c r="P852" s="64"/>
      <c r="Q852" s="64"/>
    </row>
    <row r="853" spans="11:17" ht="18" customHeight="1">
      <c r="K853" s="63"/>
      <c r="L853" s="69"/>
      <c r="M853" s="69"/>
      <c r="N853" s="64"/>
      <c r="O853" s="64"/>
      <c r="P853" s="64"/>
      <c r="Q853" s="64"/>
    </row>
    <row r="854" spans="11:17" ht="18" customHeight="1">
      <c r="K854" s="63"/>
      <c r="L854" s="69"/>
      <c r="M854" s="69"/>
      <c r="N854" s="64"/>
      <c r="O854" s="64"/>
      <c r="P854" s="64"/>
      <c r="Q854" s="64"/>
    </row>
    <row r="855" spans="11:17" ht="18" customHeight="1">
      <c r="K855" s="63"/>
      <c r="L855" s="69"/>
      <c r="M855" s="69"/>
      <c r="N855" s="64"/>
      <c r="O855" s="64"/>
      <c r="P855" s="64"/>
      <c r="Q855" s="64"/>
    </row>
    <row r="856" spans="11:17" ht="18" customHeight="1">
      <c r="K856" s="63"/>
      <c r="L856" s="69"/>
      <c r="M856" s="69"/>
      <c r="N856" s="64"/>
      <c r="O856" s="64"/>
      <c r="P856" s="64"/>
      <c r="Q856" s="64"/>
    </row>
    <row r="857" spans="11:17" ht="18" customHeight="1">
      <c r="K857" s="63"/>
      <c r="L857" s="69"/>
      <c r="M857" s="69"/>
      <c r="N857" s="64"/>
      <c r="O857" s="64"/>
      <c r="P857" s="64"/>
      <c r="Q857" s="64"/>
    </row>
    <row r="858" spans="11:17" ht="18" customHeight="1">
      <c r="K858" s="63"/>
      <c r="L858" s="69"/>
      <c r="M858" s="69"/>
      <c r="N858" s="64"/>
      <c r="O858" s="64"/>
      <c r="P858" s="64"/>
      <c r="Q858" s="64"/>
    </row>
    <row r="859" spans="11:17" ht="18" customHeight="1">
      <c r="K859" s="63"/>
      <c r="L859" s="69"/>
      <c r="M859" s="69"/>
      <c r="N859" s="64"/>
      <c r="O859" s="64"/>
      <c r="P859" s="64"/>
      <c r="Q859" s="64"/>
    </row>
    <row r="860" spans="11:17" ht="18" customHeight="1">
      <c r="K860" s="63"/>
      <c r="L860" s="69"/>
      <c r="M860" s="69"/>
      <c r="N860" s="64"/>
      <c r="O860" s="64"/>
      <c r="P860" s="64"/>
      <c r="Q860" s="64"/>
    </row>
    <row r="861" spans="11:17" ht="18" customHeight="1">
      <c r="K861" s="63"/>
      <c r="L861" s="69"/>
      <c r="M861" s="69"/>
      <c r="N861" s="64"/>
      <c r="O861" s="64"/>
      <c r="P861" s="64"/>
      <c r="Q861" s="64"/>
    </row>
    <row r="862" spans="11:17" ht="18" customHeight="1">
      <c r="K862" s="63"/>
      <c r="L862" s="69"/>
      <c r="M862" s="69"/>
      <c r="N862" s="64"/>
      <c r="O862" s="64"/>
      <c r="P862" s="64"/>
      <c r="Q862" s="64"/>
    </row>
    <row r="863" spans="11:17" ht="18" customHeight="1">
      <c r="K863" s="63"/>
      <c r="L863" s="69"/>
      <c r="M863" s="69"/>
      <c r="N863" s="64"/>
      <c r="O863" s="64"/>
      <c r="P863" s="64"/>
      <c r="Q863" s="64"/>
    </row>
    <row r="864" spans="11:17" ht="18" customHeight="1">
      <c r="K864" s="63"/>
      <c r="L864" s="69"/>
      <c r="M864" s="69"/>
      <c r="N864" s="64"/>
      <c r="O864" s="64"/>
      <c r="P864" s="64"/>
      <c r="Q864" s="64"/>
    </row>
    <row r="865" spans="11:17" ht="18" customHeight="1">
      <c r="K865" s="63"/>
      <c r="L865" s="69"/>
      <c r="M865" s="69"/>
      <c r="N865" s="64"/>
      <c r="O865" s="64"/>
      <c r="P865" s="64"/>
      <c r="Q865" s="64"/>
    </row>
    <row r="866" spans="11:17" ht="18" customHeight="1">
      <c r="K866" s="63"/>
      <c r="L866" s="69"/>
      <c r="M866" s="69"/>
      <c r="N866" s="64"/>
      <c r="O866" s="64"/>
      <c r="P866" s="64"/>
      <c r="Q866" s="64"/>
    </row>
    <row r="867" spans="11:17" ht="18" customHeight="1">
      <c r="K867" s="63"/>
      <c r="L867" s="69"/>
      <c r="M867" s="69"/>
      <c r="N867" s="64"/>
      <c r="O867" s="64"/>
      <c r="P867" s="64"/>
      <c r="Q867" s="64"/>
    </row>
    <row r="868" spans="11:17" ht="18" customHeight="1">
      <c r="K868" s="63"/>
      <c r="L868" s="69"/>
      <c r="M868" s="69"/>
      <c r="N868" s="64"/>
      <c r="O868" s="64"/>
      <c r="P868" s="64"/>
      <c r="Q868" s="64"/>
    </row>
    <row r="869" spans="11:17" ht="18" customHeight="1">
      <c r="K869" s="63"/>
      <c r="L869" s="69"/>
      <c r="M869" s="69"/>
      <c r="N869" s="64"/>
      <c r="O869" s="64"/>
      <c r="P869" s="64"/>
      <c r="Q869" s="64"/>
    </row>
    <row r="870" spans="11:17" ht="18" customHeight="1">
      <c r="K870" s="63"/>
      <c r="L870" s="69"/>
      <c r="M870" s="69"/>
      <c r="N870" s="64"/>
      <c r="O870" s="64"/>
      <c r="P870" s="64"/>
      <c r="Q870" s="64"/>
    </row>
    <row r="871" spans="11:17" ht="18" customHeight="1">
      <c r="K871" s="63"/>
      <c r="L871" s="69"/>
      <c r="M871" s="69"/>
      <c r="N871" s="64"/>
      <c r="O871" s="64"/>
      <c r="P871" s="64"/>
      <c r="Q871" s="64"/>
    </row>
    <row r="872" spans="11:17" ht="18" customHeight="1">
      <c r="K872" s="63"/>
      <c r="L872" s="69"/>
      <c r="M872" s="69"/>
      <c r="N872" s="64"/>
      <c r="O872" s="64"/>
      <c r="P872" s="64"/>
      <c r="Q872" s="64"/>
    </row>
    <row r="873" spans="11:17" ht="18" customHeight="1">
      <c r="K873" s="63"/>
      <c r="L873" s="69"/>
      <c r="M873" s="69"/>
      <c r="N873" s="64"/>
      <c r="O873" s="64"/>
      <c r="P873" s="64"/>
      <c r="Q873" s="64"/>
    </row>
    <row r="874" spans="11:17" ht="18" customHeight="1">
      <c r="K874" s="63"/>
      <c r="L874" s="69"/>
      <c r="M874" s="69"/>
      <c r="N874" s="64"/>
      <c r="O874" s="64"/>
      <c r="P874" s="64"/>
      <c r="Q874" s="64"/>
    </row>
    <row r="875" spans="11:17" ht="18" customHeight="1">
      <c r="K875" s="63"/>
      <c r="L875" s="69"/>
      <c r="M875" s="69"/>
      <c r="N875" s="64"/>
      <c r="O875" s="64"/>
      <c r="P875" s="64"/>
      <c r="Q875" s="64"/>
    </row>
    <row r="876" spans="11:17" ht="18" customHeight="1">
      <c r="K876" s="63"/>
      <c r="L876" s="69"/>
      <c r="M876" s="69"/>
      <c r="N876" s="64"/>
      <c r="O876" s="64"/>
      <c r="P876" s="64"/>
      <c r="Q876" s="64"/>
    </row>
    <row r="877" spans="11:17" ht="18" customHeight="1">
      <c r="K877" s="63"/>
      <c r="L877" s="69"/>
      <c r="M877" s="69"/>
      <c r="N877" s="64"/>
      <c r="O877" s="64"/>
      <c r="P877" s="64"/>
      <c r="Q877" s="64"/>
    </row>
    <row r="878" spans="11:17" ht="18" customHeight="1">
      <c r="K878" s="63"/>
      <c r="L878" s="69"/>
      <c r="M878" s="69"/>
      <c r="N878" s="64"/>
      <c r="O878" s="64"/>
      <c r="P878" s="64"/>
      <c r="Q878" s="64"/>
    </row>
    <row r="879" spans="11:17" ht="18" customHeight="1">
      <c r="K879" s="63"/>
      <c r="L879" s="69"/>
      <c r="M879" s="69"/>
      <c r="N879" s="64"/>
      <c r="O879" s="64"/>
      <c r="P879" s="64"/>
      <c r="Q879" s="64"/>
    </row>
    <row r="880" spans="11:17" ht="18" customHeight="1">
      <c r="K880" s="63"/>
      <c r="L880" s="69"/>
      <c r="M880" s="69"/>
      <c r="N880" s="64"/>
      <c r="O880" s="64"/>
      <c r="P880" s="64"/>
      <c r="Q880" s="64"/>
    </row>
    <row r="1070" spans="14:18" ht="18" customHeight="1">
      <c r="N1070" s="298"/>
      <c r="O1070" s="298"/>
      <c r="P1070" s="298"/>
      <c r="Q1070" s="298"/>
      <c r="R1070" s="298"/>
    </row>
    <row r="1075" spans="14:18" ht="18" customHeight="1">
      <c r="N1075" s="298"/>
      <c r="O1075" s="298"/>
      <c r="P1075" s="298"/>
      <c r="Q1075" s="298"/>
      <c r="R1075" s="298"/>
    </row>
    <row r="1076" spans="14:18" ht="18" customHeight="1">
      <c r="N1076" s="298"/>
      <c r="O1076" s="298"/>
      <c r="P1076" s="298"/>
      <c r="Q1076" s="298"/>
      <c r="R1076" s="298"/>
    </row>
    <row r="1077" spans="14:18" ht="18" customHeight="1">
      <c r="N1077" s="300"/>
      <c r="O1077" s="300"/>
      <c r="P1077" s="300"/>
      <c r="Q1077" s="300"/>
      <c r="R1077" s="300"/>
    </row>
    <row r="1082" spans="14:18" ht="18" customHeight="1">
      <c r="N1082" s="298"/>
      <c r="O1082" s="298"/>
      <c r="P1082" s="298"/>
      <c r="Q1082" s="298"/>
      <c r="R1082" s="298"/>
    </row>
    <row r="1083" spans="14:18" ht="18" customHeight="1">
      <c r="N1083" s="299"/>
      <c r="O1083" s="299"/>
      <c r="P1083" s="299"/>
      <c r="Q1083" s="299"/>
      <c r="R1083" s="299"/>
    </row>
    <row r="1084" spans="14:18" ht="18" customHeight="1">
      <c r="N1084" s="298"/>
      <c r="O1084" s="298"/>
      <c r="P1084" s="298"/>
      <c r="Q1084" s="298"/>
      <c r="R1084" s="298"/>
    </row>
    <row r="1089" spans="14:18" ht="18" customHeight="1">
      <c r="N1089" s="301"/>
      <c r="O1089" s="301"/>
      <c r="P1089" s="301"/>
      <c r="Q1089" s="301"/>
      <c r="R1089" s="301"/>
    </row>
    <row r="1095" spans="14:18" ht="18" customHeight="1">
      <c r="N1095" s="300"/>
      <c r="O1095" s="300"/>
      <c r="P1095" s="300"/>
      <c r="Q1095" s="300"/>
      <c r="R1095" s="300"/>
    </row>
    <row r="1101" spans="14:18" ht="18" customHeight="1">
      <c r="N1101" s="300"/>
      <c r="O1101" s="300"/>
      <c r="P1101" s="300"/>
      <c r="Q1101" s="300"/>
      <c r="R1101" s="300"/>
    </row>
    <row r="1105" spans="14:18" ht="18" customHeight="1">
      <c r="N1105" s="299"/>
      <c r="O1105" s="299"/>
      <c r="P1105" s="299"/>
      <c r="Q1105" s="299"/>
      <c r="R1105" s="299"/>
    </row>
    <row r="1107" spans="14:18" ht="18" customHeight="1">
      <c r="N1107" s="301"/>
      <c r="O1107" s="301"/>
      <c r="P1107" s="301"/>
      <c r="Q1107" s="301"/>
      <c r="R1107" s="301"/>
    </row>
    <row r="1108" spans="14:18" ht="18" customHeight="1">
      <c r="N1108" s="301"/>
      <c r="O1108" s="301"/>
      <c r="P1108" s="301"/>
      <c r="Q1108" s="301"/>
      <c r="R1108" s="301"/>
    </row>
    <row r="1109" spans="14:18" ht="18" customHeight="1">
      <c r="N1109" s="301"/>
      <c r="O1109" s="301"/>
      <c r="P1109" s="301"/>
      <c r="Q1109" s="301"/>
      <c r="R1109" s="301"/>
    </row>
    <row r="1110" spans="14:18" ht="18" customHeight="1">
      <c r="N1110" s="301"/>
      <c r="O1110" s="301"/>
      <c r="P1110" s="301"/>
      <c r="Q1110" s="301"/>
      <c r="R1110" s="301"/>
    </row>
    <row r="1111" spans="14:18" ht="18" customHeight="1">
      <c r="N1111" s="301"/>
      <c r="O1111" s="301"/>
      <c r="P1111" s="301"/>
      <c r="Q1111" s="301"/>
      <c r="R1111" s="301"/>
    </row>
    <row r="1112" spans="14:18" ht="18" customHeight="1">
      <c r="N1112" s="301"/>
      <c r="O1112" s="301"/>
      <c r="P1112" s="301"/>
      <c r="Q1112" s="301"/>
      <c r="R1112" s="301"/>
    </row>
    <row r="1113" spans="14:18" ht="18" customHeight="1">
      <c r="N1113" s="298"/>
      <c r="O1113" s="298"/>
      <c r="P1113" s="298"/>
      <c r="Q1113" s="298"/>
      <c r="R1113" s="298"/>
    </row>
    <row r="1114" spans="14:18" ht="18" customHeight="1">
      <c r="N1114" s="298"/>
      <c r="O1114" s="298"/>
      <c r="P1114" s="298"/>
      <c r="Q1114" s="298"/>
      <c r="R1114" s="298"/>
    </row>
    <row r="1115" spans="14:18" ht="18" customHeight="1">
      <c r="N1115" s="298"/>
      <c r="O1115" s="298"/>
      <c r="P1115" s="298"/>
      <c r="Q1115" s="298"/>
      <c r="R1115" s="298"/>
    </row>
    <row r="1116" spans="14:18" ht="18" customHeight="1">
      <c r="N1116" s="298"/>
      <c r="O1116" s="298"/>
      <c r="P1116" s="298"/>
      <c r="Q1116" s="298"/>
      <c r="R1116" s="298"/>
    </row>
    <row r="1117" spans="14:18" ht="18" customHeight="1">
      <c r="N1117" s="300"/>
      <c r="O1117" s="300"/>
      <c r="P1117" s="300"/>
      <c r="Q1117" s="300"/>
      <c r="R1117" s="300"/>
    </row>
    <row r="1118" spans="14:18" ht="18" customHeight="1">
      <c r="N1118" s="300"/>
      <c r="O1118" s="300"/>
      <c r="P1118" s="300"/>
      <c r="Q1118" s="300"/>
      <c r="R1118" s="300"/>
    </row>
    <row r="1119" spans="14:18" ht="18" customHeight="1">
      <c r="N1119" s="300"/>
      <c r="O1119" s="300"/>
      <c r="P1119" s="300"/>
      <c r="Q1119" s="300"/>
      <c r="R1119" s="300"/>
    </row>
    <row r="1120" spans="14:18" ht="18" customHeight="1">
      <c r="N1120" s="300"/>
      <c r="O1120" s="300"/>
      <c r="P1120" s="300"/>
      <c r="Q1120" s="300"/>
      <c r="R1120" s="300"/>
    </row>
    <row r="1121" spans="14:18" ht="18" customHeight="1">
      <c r="N1121" s="300"/>
      <c r="O1121" s="300"/>
      <c r="P1121" s="300"/>
      <c r="Q1121" s="300"/>
      <c r="R1121" s="300"/>
    </row>
    <row r="1122" spans="14:18" ht="18" customHeight="1">
      <c r="N1122" s="300"/>
      <c r="O1122" s="300"/>
      <c r="P1122" s="300"/>
      <c r="Q1122" s="300"/>
      <c r="R1122" s="300"/>
    </row>
    <row r="1123" spans="14:18" ht="18" customHeight="1">
      <c r="N1123" s="299"/>
      <c r="O1123" s="299"/>
      <c r="P1123" s="299"/>
      <c r="Q1123" s="299"/>
      <c r="R1123" s="299"/>
    </row>
    <row r="1124" spans="14:18" ht="18" customHeight="1">
      <c r="N1124" s="299"/>
      <c r="O1124" s="299"/>
      <c r="P1124" s="299"/>
      <c r="Q1124" s="299"/>
      <c r="R1124" s="299"/>
    </row>
    <row r="1125" spans="14:18" ht="18" customHeight="1">
      <c r="N1125" s="299"/>
      <c r="O1125" s="299"/>
      <c r="P1125" s="299"/>
      <c r="Q1125" s="299"/>
      <c r="R1125" s="299"/>
    </row>
    <row r="1126" spans="14:18" ht="18" customHeight="1">
      <c r="N1126" s="299"/>
      <c r="O1126" s="299"/>
      <c r="P1126" s="299"/>
      <c r="Q1126" s="299"/>
      <c r="R1126" s="299"/>
    </row>
    <row r="1127" spans="14:18" ht="18" customHeight="1">
      <c r="N1127" s="299"/>
      <c r="O1127" s="299"/>
      <c r="P1127" s="299"/>
      <c r="Q1127" s="299"/>
      <c r="R1127" s="299"/>
    </row>
    <row r="1128" spans="14:18" ht="18" customHeight="1">
      <c r="N1128" s="299"/>
      <c r="O1128" s="299"/>
      <c r="P1128" s="299"/>
      <c r="Q1128" s="299"/>
      <c r="R1128" s="299"/>
    </row>
    <row r="1146" spans="14:18" ht="18" customHeight="1">
      <c r="N1146" s="298"/>
      <c r="O1146" s="298"/>
      <c r="P1146" s="298"/>
      <c r="Q1146" s="298"/>
      <c r="R1146" s="298"/>
    </row>
    <row r="1147" spans="14:18" ht="18" customHeight="1">
      <c r="N1147" s="302"/>
      <c r="O1147" s="302"/>
      <c r="P1147" s="302"/>
      <c r="Q1147" s="302"/>
      <c r="R1147" s="302"/>
    </row>
    <row r="1148" spans="14:18" ht="18" customHeight="1">
      <c r="N1148" s="298"/>
      <c r="O1148" s="298"/>
      <c r="P1148" s="298"/>
      <c r="Q1148" s="298"/>
      <c r="R1148" s="298"/>
    </row>
    <row r="1156" spans="14:18" ht="18" customHeight="1">
      <c r="N1156" s="301"/>
      <c r="O1156" s="301"/>
      <c r="P1156" s="301"/>
      <c r="Q1156" s="301"/>
      <c r="R1156" s="301"/>
    </row>
    <row r="1210" spans="14:18" ht="18" customHeight="1">
      <c r="N1210" s="301"/>
      <c r="O1210" s="301"/>
      <c r="P1210" s="301"/>
      <c r="Q1210" s="301"/>
      <c r="R1210" s="301"/>
    </row>
    <row r="1213" spans="14:18" ht="18" customHeight="1">
      <c r="N1213" s="298"/>
      <c r="O1213" s="298"/>
      <c r="P1213" s="298"/>
      <c r="Q1213" s="298"/>
      <c r="R1213" s="298"/>
    </row>
    <row r="1214" spans="14:18" ht="18" customHeight="1">
      <c r="N1214" s="298"/>
      <c r="O1214" s="298"/>
      <c r="P1214" s="298"/>
      <c r="Q1214" s="298"/>
      <c r="R1214" s="298"/>
    </row>
  </sheetData>
  <autoFilter ref="A3:AT704" xr:uid="{00000000-0009-0000-0000-000000000000}">
    <filterColumn colId="7">
      <customFilters>
        <customFilter operator="notEqual" val=" "/>
      </customFilters>
    </filterColumn>
  </autoFilter>
  <mergeCells count="1">
    <mergeCell ref="T1:AB1"/>
  </mergeCells>
  <dataValidations count="11">
    <dataValidation type="list" allowBlank="1" showInputMessage="1" showErrorMessage="1" sqref="E4:E17" xr:uid="{00000000-0002-0000-0000-000000000000}">
      <formula1>"Roll Up, Hydraulic Generation R&amp;M, Terminal Station R&amp;M, Diesel Genset Replacement, Software Applications, Computer Operations, Network Services"</formula1>
    </dataValidation>
    <dataValidation type="list" allowBlank="1" showInputMessage="1" showErrorMessage="1" sqref="C51:C147 C365 C525" xr:uid="{00000000-0002-0000-0000-000001000000}">
      <formula1>"Project,Program,Major Project"</formula1>
    </dataValidation>
    <dataValidation type="list" allowBlank="1" showInputMessage="1" showErrorMessage="1" sqref="G501:G510 H514:H516 H518 G512:G513 G520:G759" xr:uid="{00000000-0002-0000-0000-000002000000}">
      <formula1>"CANCELLED, 2020, 2021, 2022, 2023, 2024, 2025, 2026, 2027, 2028, 2029, 2030, 2031, 2032, 2033, 2034, 2035, 2036, 2037, 2038, 2039, 2040, 2041"</formula1>
    </dataValidation>
    <dataValidation type="list" allowBlank="1" showInputMessage="1" showErrorMessage="1" sqref="G514:G519 G4:G500" xr:uid="{00000000-0002-0000-0000-000003000000}">
      <formula1>"2020,2021,2022,2023,2024,2025,2026,2027,2028,2029,2030,2031,2032,2033,2034,2035,2036,2037,2038,2039,2040,2041,DEFERRED, CANCELLED"</formula1>
    </dataValidation>
    <dataValidation type="list" allowBlank="1" showInputMessage="1" showErrorMessage="1" sqref="H519:H759 H517 H4:I84 H85:H513 I86:I759" xr:uid="{00000000-0002-0000-0000-000004000000}">
      <formula1>"2020, 2021, 2022, 2023, 2024, 2025, 2026, 2027, 2028, 2029, 2030, 2031, 2032, 2033, 2034, 2035, 2036, 2037, 2038, 2039, 2040, 2041"</formula1>
    </dataValidation>
    <dataValidation type="list" allowBlank="1" showInputMessage="1" showErrorMessage="1" sqref="A4:A84 A524:A528 A563 A588:A589 A86:A500" xr:uid="{00000000-0002-0000-0000-000005000000}">
      <formula1>"Generation, Transmission and Rural Operations, General Properties, Allowance for Unforeseen Items"</formula1>
    </dataValidation>
    <dataValidation type="list" allowBlank="1" showInputMessage="1" showErrorMessage="1" sqref="F512:F518 F4:F84 F524:F528 F563 F588:F589 F86:F500" xr:uid="{00000000-0002-0000-0000-000006000000}">
      <formula1>"Mandatory,Access,System Growth,Renewal,Service Enhancement,General Plant,Allowance for Unforeseen"</formula1>
    </dataValidation>
    <dataValidation type="list" allowBlank="1" showInputMessage="1" showErrorMessage="1" sqref="E18:E84 E86:E426" xr:uid="{00000000-0002-0000-0000-000007000000}">
      <formula1>"Hydraulic Generation R&amp;M, Terminal Station R&amp;M, Diesel Genset Replacement, Software Applications, Computer Operations, Network Services"</formula1>
    </dataValidation>
    <dataValidation type="list" allowBlank="1" showInputMessage="1" showErrorMessage="1" sqref="J4:J672" xr:uid="{00000000-0002-0000-0000-000008000000}">
      <formula1>"Multi Year, Single Year"</formula1>
    </dataValidation>
    <dataValidation type="list" allowBlank="1" showInputMessage="1" showErrorMessage="1" sqref="B512:B518 B4:B84 B524:B528 B563 B588:B589 B86:B500" xr:uid="{00000000-0002-0000-0000-000009000000}">
      <formula1>"Hydraulic Plant, Thermal Plant, Gas Turbines, Tools and Equipment, Terminal Stations, Transmission, Distribution, Generation, Properties, Metering, Information Systems, Telecontrol, Transportation, Administration"</formula1>
    </dataValidation>
    <dataValidation type="list" allowBlank="1" showInputMessage="1" showErrorMessage="1" sqref="K4:K84 K86:K856" xr:uid="{00000000-0002-0000-0000-00000A000000}">
      <formula1>"Y, N"</formula1>
    </dataValidation>
  </dataValidations>
  <pageMargins left="0.65" right="0.16" top="0.47" bottom="0.59" header="0.5" footer="0.26"/>
  <pageSetup paperSize="17" scale="20" fitToHeight="0" orientation="portrait" useFirstPageNumber="1" r:id="rId1"/>
  <headerFooter alignWithMargins="0">
    <oddHeader xml:space="preserve">&amp;R
</oddHeader>
    <oddFooter>&amp;C&amp;P&amp;R&amp;D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9"/>
  <sheetViews>
    <sheetView zoomScale="85" zoomScaleNormal="85" workbookViewId="0">
      <selection activeCell="H58" sqref="H58"/>
    </sheetView>
  </sheetViews>
  <sheetFormatPr defaultRowHeight="14.6"/>
  <cols>
    <col min="1" max="1" width="42.84375" customWidth="1"/>
    <col min="2" max="2" width="28.23046875" customWidth="1"/>
  </cols>
  <sheetData>
    <row r="1" spans="1:5">
      <c r="A1" s="1"/>
      <c r="B1" s="2"/>
      <c r="C1" s="3"/>
      <c r="D1" s="3"/>
      <c r="E1" s="3"/>
    </row>
    <row r="2" spans="1:5">
      <c r="A2" s="420" t="s">
        <v>0</v>
      </c>
      <c r="B2" s="420"/>
      <c r="C2" s="420"/>
      <c r="D2" s="420"/>
      <c r="E2" s="420"/>
    </row>
    <row r="3" spans="1:5">
      <c r="A3" s="420" t="s">
        <v>1</v>
      </c>
      <c r="B3" s="420"/>
      <c r="C3" s="420"/>
      <c r="D3" s="420"/>
      <c r="E3" s="420"/>
    </row>
    <row r="4" spans="1:5">
      <c r="A4" s="420" t="s">
        <v>128</v>
      </c>
      <c r="B4" s="420"/>
      <c r="C4" s="420"/>
      <c r="D4" s="420"/>
      <c r="E4" s="420"/>
    </row>
    <row r="5" spans="1:5">
      <c r="A5" s="421" t="s">
        <v>2</v>
      </c>
      <c r="B5" s="421"/>
      <c r="C5" s="421"/>
      <c r="D5" s="421"/>
      <c r="E5" s="421"/>
    </row>
    <row r="6" spans="1:5">
      <c r="A6" s="12" t="s">
        <v>3</v>
      </c>
      <c r="B6" s="5">
        <v>2024</v>
      </c>
      <c r="C6" s="3"/>
      <c r="D6" s="3"/>
      <c r="E6" s="3"/>
    </row>
    <row r="7" spans="1:5">
      <c r="A7" s="12" t="s">
        <v>4</v>
      </c>
      <c r="B7" s="4" t="s">
        <v>6</v>
      </c>
      <c r="C7" s="2"/>
      <c r="D7" s="2"/>
      <c r="E7" s="2"/>
    </row>
    <row r="8" spans="1:5">
      <c r="A8" s="12" t="s">
        <v>5</v>
      </c>
      <c r="B8" s="4" t="s">
        <v>6</v>
      </c>
    </row>
    <row r="9" spans="1:5">
      <c r="A9" s="12" t="s">
        <v>7</v>
      </c>
      <c r="B9" s="4" t="s">
        <v>6</v>
      </c>
    </row>
    <row r="10" spans="1:5">
      <c r="A10" s="12" t="s">
        <v>130</v>
      </c>
      <c r="B10" s="4" t="s">
        <v>6</v>
      </c>
    </row>
    <row r="12" spans="1:5">
      <c r="A12" s="13" t="s">
        <v>8</v>
      </c>
      <c r="B12" s="6"/>
    </row>
    <row r="13" spans="1:5">
      <c r="A13" s="7"/>
      <c r="B13" s="8" t="s">
        <v>9</v>
      </c>
    </row>
    <row r="14" spans="1:5">
      <c r="A14" s="24" t="s">
        <v>10</v>
      </c>
      <c r="B14" s="32"/>
    </row>
    <row r="15" spans="1:5">
      <c r="A15" s="40" t="s">
        <v>11</v>
      </c>
      <c r="B15" s="33"/>
    </row>
    <row r="16" spans="1:5">
      <c r="A16" s="9" t="s">
        <v>12</v>
      </c>
      <c r="B16" s="33">
        <v>358</v>
      </c>
    </row>
    <row r="17" spans="1:2">
      <c r="A17" s="9" t="s">
        <v>14</v>
      </c>
      <c r="B17" s="33">
        <v>692.9</v>
      </c>
    </row>
    <row r="18" spans="1:2" ht="15" thickBot="1">
      <c r="A18" s="37" t="s">
        <v>16</v>
      </c>
      <c r="B18" s="39">
        <v>1050.9000000000001</v>
      </c>
    </row>
    <row r="19" spans="1:2" ht="15" thickTop="1">
      <c r="A19" s="10"/>
      <c r="B19" s="35"/>
    </row>
    <row r="20" spans="1:2">
      <c r="A20" s="40" t="s">
        <v>17</v>
      </c>
      <c r="B20" s="33"/>
    </row>
    <row r="21" spans="1:2" ht="15" thickBot="1">
      <c r="A21" s="9" t="s">
        <v>20</v>
      </c>
      <c r="B21" s="33">
        <v>382.8</v>
      </c>
    </row>
    <row r="22" spans="1:2" ht="15" thickTop="1">
      <c r="A22" s="9" t="s">
        <v>21</v>
      </c>
      <c r="B22" s="33">
        <v>323.8</v>
      </c>
    </row>
    <row r="23" spans="1:2">
      <c r="A23" s="9" t="s">
        <v>23</v>
      </c>
      <c r="B23" s="33">
        <v>161.80000000000001</v>
      </c>
    </row>
    <row r="24" spans="1:2">
      <c r="A24" s="9" t="s">
        <v>24</v>
      </c>
      <c r="B24" s="33">
        <v>68.599999999999994</v>
      </c>
    </row>
    <row r="25" spans="1:2" ht="15" thickBot="1">
      <c r="A25" s="37" t="s">
        <v>25</v>
      </c>
      <c r="B25" s="39">
        <v>937.00000000000011</v>
      </c>
    </row>
    <row r="26" spans="1:2" ht="15" thickTop="1">
      <c r="A26" s="10"/>
      <c r="B26" s="35"/>
    </row>
    <row r="27" spans="1:2">
      <c r="A27" s="40" t="s">
        <v>26</v>
      </c>
      <c r="B27" s="33"/>
    </row>
    <row r="28" spans="1:2">
      <c r="A28" s="9" t="s">
        <v>27</v>
      </c>
      <c r="B28" s="33">
        <v>661</v>
      </c>
    </row>
    <row r="29" spans="1:2">
      <c r="A29" s="9" t="s">
        <v>28</v>
      </c>
      <c r="B29" s="33">
        <v>511</v>
      </c>
    </row>
    <row r="30" spans="1:2" ht="15" thickBot="1">
      <c r="A30" s="37" t="s">
        <v>32</v>
      </c>
      <c r="B30" s="39">
        <v>1172</v>
      </c>
    </row>
    <row r="31" spans="1:2" ht="15" thickTop="1">
      <c r="A31" s="10"/>
      <c r="B31" s="35"/>
    </row>
    <row r="32" spans="1:2" ht="15" thickBot="1">
      <c r="A32" s="40" t="s">
        <v>33</v>
      </c>
      <c r="B32" s="33"/>
    </row>
    <row r="33" spans="1:2" ht="15" thickTop="1">
      <c r="A33" s="9" t="s">
        <v>34</v>
      </c>
      <c r="B33" s="33">
        <v>18.600000000000001</v>
      </c>
    </row>
    <row r="34" spans="1:2">
      <c r="A34" s="9" t="s">
        <v>35</v>
      </c>
      <c r="B34" s="33">
        <v>209.4</v>
      </c>
    </row>
    <row r="35" spans="1:2">
      <c r="A35" s="9" t="s">
        <v>36</v>
      </c>
      <c r="B35" s="33">
        <v>167.1</v>
      </c>
    </row>
    <row r="36" spans="1:2" ht="15" thickBot="1">
      <c r="A36" s="37" t="s">
        <v>37</v>
      </c>
      <c r="B36" s="39">
        <v>395.1</v>
      </c>
    </row>
    <row r="37" spans="1:2" ht="15" thickTop="1">
      <c r="A37" s="10"/>
      <c r="B37" s="35"/>
    </row>
    <row r="38" spans="1:2" ht="15" thickBot="1">
      <c r="A38" s="36" t="s">
        <v>38</v>
      </c>
      <c r="B38" s="38">
        <v>3554.9999999999995</v>
      </c>
    </row>
    <row r="39" spans="1:2" ht="15" thickTop="1">
      <c r="A39" s="11"/>
      <c r="B39" s="35"/>
    </row>
    <row r="40" spans="1:2" ht="15" thickBot="1">
      <c r="A40" s="24" t="s">
        <v>39</v>
      </c>
      <c r="B40" s="33"/>
    </row>
    <row r="41" spans="1:2" ht="15" thickTop="1">
      <c r="A41" s="40" t="s">
        <v>40</v>
      </c>
      <c r="B41" s="33"/>
    </row>
    <row r="42" spans="1:2">
      <c r="A42" s="9" t="s">
        <v>41</v>
      </c>
      <c r="B42" s="33">
        <v>50</v>
      </c>
    </row>
    <row r="43" spans="1:2">
      <c r="A43" s="9" t="s">
        <v>42</v>
      </c>
      <c r="B43" s="33">
        <v>198.3</v>
      </c>
    </row>
    <row r="44" spans="1:2" ht="15" thickBot="1">
      <c r="A44" s="9" t="s">
        <v>43</v>
      </c>
      <c r="B44" s="33">
        <v>234</v>
      </c>
    </row>
    <row r="45" spans="1:2">
      <c r="A45" s="9" t="s">
        <v>44</v>
      </c>
      <c r="B45" s="33">
        <v>149.6</v>
      </c>
    </row>
    <row r="46" spans="1:2" ht="15" thickBot="1">
      <c r="A46" s="37" t="s">
        <v>45</v>
      </c>
      <c r="B46" s="39">
        <v>631.9</v>
      </c>
    </row>
    <row r="47" spans="1:2" ht="15" thickTop="1">
      <c r="A47" s="10"/>
      <c r="B47" s="35"/>
    </row>
    <row r="48" spans="1:2" ht="15" thickBot="1">
      <c r="A48" s="40" t="s">
        <v>46</v>
      </c>
      <c r="B48" s="33"/>
    </row>
    <row r="49" spans="1:2" ht="15" thickTop="1">
      <c r="A49" s="9" t="s">
        <v>47</v>
      </c>
      <c r="B49" s="33">
        <v>366.4</v>
      </c>
    </row>
    <row r="50" spans="1:2">
      <c r="A50" s="9" t="s">
        <v>48</v>
      </c>
      <c r="B50" s="33">
        <v>555.9</v>
      </c>
    </row>
    <row r="51" spans="1:2">
      <c r="A51" s="9" t="s">
        <v>49</v>
      </c>
      <c r="B51" s="33">
        <v>276.8</v>
      </c>
    </row>
    <row r="52" spans="1:2">
      <c r="A52" s="9" t="s">
        <v>50</v>
      </c>
      <c r="B52" s="33">
        <v>174.7</v>
      </c>
    </row>
    <row r="53" spans="1:2">
      <c r="A53" s="9" t="s">
        <v>51</v>
      </c>
      <c r="B53" s="33">
        <v>281.3</v>
      </c>
    </row>
    <row r="54" spans="1:2" ht="15" thickBot="1">
      <c r="A54" s="37" t="s">
        <v>52</v>
      </c>
      <c r="B54" s="39">
        <v>1655.1</v>
      </c>
    </row>
    <row r="55" spans="1:2" ht="15" thickTop="1">
      <c r="A55" s="10"/>
      <c r="B55" s="35"/>
    </row>
    <row r="56" spans="1:2" ht="15" thickBot="1">
      <c r="A56" s="40" t="s">
        <v>53</v>
      </c>
      <c r="B56" s="33"/>
    </row>
    <row r="57" spans="1:2" ht="15" thickTop="1">
      <c r="A57" s="9" t="s">
        <v>54</v>
      </c>
      <c r="B57" s="33">
        <v>180.7</v>
      </c>
    </row>
    <row r="58" spans="1:2">
      <c r="A58" s="9" t="s">
        <v>55</v>
      </c>
      <c r="B58" s="33">
        <v>45.6</v>
      </c>
    </row>
    <row r="59" spans="1:2">
      <c r="A59" s="9" t="s">
        <v>56</v>
      </c>
      <c r="B59" s="33">
        <v>422.2</v>
      </c>
    </row>
    <row r="60" spans="1:2">
      <c r="A60" s="9" t="s">
        <v>57</v>
      </c>
      <c r="B60" s="33">
        <v>430.4</v>
      </c>
    </row>
    <row r="61" spans="1:2">
      <c r="A61" s="9" t="s">
        <v>58</v>
      </c>
      <c r="B61" s="33">
        <v>155.6</v>
      </c>
    </row>
    <row r="62" spans="1:2" ht="15" thickBot="1">
      <c r="A62" s="9" t="s">
        <v>59</v>
      </c>
      <c r="B62" s="33">
        <v>165.9</v>
      </c>
    </row>
    <row r="63" spans="1:2">
      <c r="A63" s="9" t="s">
        <v>60</v>
      </c>
      <c r="B63" s="33">
        <v>91.4</v>
      </c>
    </row>
    <row r="64" spans="1:2" ht="15" thickBot="1">
      <c r="A64" s="9" t="s">
        <v>61</v>
      </c>
      <c r="B64" s="33">
        <v>96.9</v>
      </c>
    </row>
    <row r="65" spans="1:2" ht="15" thickTop="1">
      <c r="A65" s="9" t="s">
        <v>62</v>
      </c>
      <c r="B65" s="33">
        <v>317.60000000000002</v>
      </c>
    </row>
    <row r="66" spans="1:2">
      <c r="A66" s="9" t="s">
        <v>63</v>
      </c>
      <c r="B66" s="33">
        <v>402.3</v>
      </c>
    </row>
    <row r="67" spans="1:2" ht="15" thickBot="1">
      <c r="A67" s="37" t="s">
        <v>64</v>
      </c>
      <c r="B67" s="39">
        <v>2308.6000000000004</v>
      </c>
    </row>
    <row r="68" spans="1:2" ht="15" thickTop="1">
      <c r="A68" s="10"/>
      <c r="B68" s="35"/>
    </row>
    <row r="69" spans="1:2" ht="15" thickBot="1">
      <c r="A69" s="36" t="s">
        <v>65</v>
      </c>
      <c r="B69" s="38">
        <v>4595.6000000000004</v>
      </c>
    </row>
    <row r="70" spans="1:2" ht="15" thickTop="1">
      <c r="A70" s="11"/>
      <c r="B70" s="35"/>
    </row>
    <row r="71" spans="1:2">
      <c r="A71" s="24" t="s">
        <v>66</v>
      </c>
      <c r="B71" s="33"/>
    </row>
    <row r="72" spans="1:2">
      <c r="A72" s="40" t="s">
        <v>67</v>
      </c>
      <c r="B72" s="33"/>
    </row>
    <row r="73" spans="1:2">
      <c r="A73" s="9" t="s">
        <v>68</v>
      </c>
      <c r="B73" s="33">
        <v>158.5</v>
      </c>
    </row>
    <row r="74" spans="1:2" ht="15" thickBot="1">
      <c r="A74" s="37" t="s">
        <v>69</v>
      </c>
      <c r="B74" s="39">
        <v>158.5</v>
      </c>
    </row>
    <row r="75" spans="1:2" ht="15" thickTop="1">
      <c r="A75" s="10"/>
      <c r="B75" s="35"/>
    </row>
    <row r="76" spans="1:2">
      <c r="A76" s="40" t="s">
        <v>73</v>
      </c>
      <c r="B76" s="33"/>
    </row>
    <row r="77" spans="1:2">
      <c r="A77" s="9" t="s">
        <v>74</v>
      </c>
      <c r="B77" s="33">
        <v>470.7</v>
      </c>
    </row>
    <row r="78" spans="1:2" ht="15" thickBot="1">
      <c r="A78" s="37" t="s">
        <v>75</v>
      </c>
      <c r="B78" s="39">
        <v>470.7</v>
      </c>
    </row>
    <row r="79" spans="1:2" ht="15" thickTop="1">
      <c r="A79" s="10"/>
      <c r="B79" s="35"/>
    </row>
    <row r="80" spans="1:2" ht="15" thickTop="1">
      <c r="A80" s="40" t="s">
        <v>33</v>
      </c>
      <c r="B80" s="33"/>
    </row>
    <row r="81" spans="1:2">
      <c r="A81" s="9" t="s">
        <v>76</v>
      </c>
      <c r="B81" s="33">
        <v>188.2</v>
      </c>
    </row>
    <row r="82" spans="1:2" ht="15" thickBot="1">
      <c r="A82" s="9" t="s">
        <v>77</v>
      </c>
      <c r="B82" s="33">
        <v>97</v>
      </c>
    </row>
    <row r="83" spans="1:2">
      <c r="A83" s="9" t="s">
        <v>78</v>
      </c>
      <c r="B83" s="33">
        <v>120.1</v>
      </c>
    </row>
    <row r="84" spans="1:2" ht="15" thickBot="1">
      <c r="A84" s="37" t="s">
        <v>37</v>
      </c>
      <c r="B84" s="39">
        <v>405.29999999999995</v>
      </c>
    </row>
    <row r="85" spans="1:2" ht="15" thickTop="1">
      <c r="A85" s="10"/>
      <c r="B85" s="35"/>
    </row>
    <row r="86" spans="1:2">
      <c r="A86" s="40" t="s">
        <v>10</v>
      </c>
      <c r="B86" s="33"/>
    </row>
    <row r="87" spans="1:2">
      <c r="A87" s="9" t="s">
        <v>87</v>
      </c>
      <c r="B87" s="33">
        <v>488.3</v>
      </c>
    </row>
    <row r="88" spans="1:2" ht="15" thickBot="1">
      <c r="A88" s="37" t="s">
        <v>38</v>
      </c>
      <c r="B88" s="39">
        <v>488.3</v>
      </c>
    </row>
    <row r="89" spans="1:2" ht="15" thickTop="1">
      <c r="A89" s="10"/>
      <c r="B89" s="35"/>
    </row>
    <row r="90" spans="1:2" ht="15" thickBot="1">
      <c r="A90" s="36" t="s">
        <v>88</v>
      </c>
      <c r="B90" s="38">
        <v>1522.8</v>
      </c>
    </row>
    <row r="91" spans="1:2" ht="15" thickTop="1">
      <c r="A91" s="11"/>
      <c r="B91" s="35"/>
    </row>
    <row r="92" spans="1:2" ht="15" thickBot="1">
      <c r="A92" s="36" t="s">
        <v>89</v>
      </c>
      <c r="B92" s="38">
        <v>9673.4</v>
      </c>
    </row>
    <row r="93" spans="1:2" ht="15" thickTop="1"/>
    <row r="94" spans="1:2" ht="15" thickTop="1"/>
    <row r="96" spans="1:2" ht="15" thickBot="1"/>
    <row r="97" ht="15" thickTop="1"/>
    <row r="98" ht="15" thickTop="1"/>
    <row r="103" ht="15" thickBot="1"/>
    <row r="104" ht="15" thickTop="1"/>
    <row r="105" ht="15" thickTop="1"/>
    <row r="106" ht="15" thickBot="1"/>
    <row r="107" ht="15" thickTop="1"/>
    <row r="110" ht="15" thickBot="1"/>
    <row r="111" ht="15" thickTop="1"/>
    <row r="112" ht="15" thickBot="1"/>
    <row r="113" ht="15" thickTop="1"/>
    <row r="114" ht="15" thickBot="1"/>
    <row r="115" ht="15" thickTop="1"/>
    <row r="117" ht="15" thickBot="1"/>
    <row r="118" ht="15" thickTop="1"/>
    <row r="119" ht="15" thickTop="1"/>
    <row r="123" ht="15" thickBot="1"/>
    <row r="124" ht="15" thickTop="1"/>
    <row r="125" ht="15" thickBot="1"/>
    <row r="126" ht="15" thickTop="1"/>
    <row r="127" ht="15" thickBot="1"/>
    <row r="128" ht="15" thickTop="1"/>
    <row r="129" ht="15" thickTop="1"/>
  </sheetData>
  <mergeCells count="4">
    <mergeCell ref="A2:E2"/>
    <mergeCell ref="A3:E3"/>
    <mergeCell ref="A4:E4"/>
    <mergeCell ref="A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6"/>
  <sheetViews>
    <sheetView topLeftCell="A46" workbookViewId="0">
      <selection activeCell="A18" sqref="A18"/>
    </sheetView>
  </sheetViews>
  <sheetFormatPr defaultRowHeight="14.6"/>
  <cols>
    <col min="1" max="1" width="46" customWidth="1"/>
    <col min="2" max="2" width="36.84375" customWidth="1"/>
  </cols>
  <sheetData>
    <row r="1" spans="1:5">
      <c r="A1" s="420" t="s">
        <v>0</v>
      </c>
      <c r="B1" s="420"/>
      <c r="C1" s="420"/>
      <c r="D1" s="420"/>
      <c r="E1" s="420"/>
    </row>
    <row r="2" spans="1:5">
      <c r="A2" s="420" t="s">
        <v>1</v>
      </c>
      <c r="B2" s="420"/>
      <c r="C2" s="420"/>
      <c r="D2" s="420"/>
      <c r="E2" s="420"/>
    </row>
    <row r="3" spans="1:5">
      <c r="A3" s="420" t="s">
        <v>127</v>
      </c>
      <c r="B3" s="420"/>
      <c r="C3" s="420"/>
      <c r="D3" s="420"/>
      <c r="E3" s="420"/>
    </row>
    <row r="4" spans="1:5">
      <c r="A4" s="421" t="s">
        <v>2</v>
      </c>
      <c r="B4" s="421"/>
      <c r="C4" s="421"/>
      <c r="D4" s="421"/>
      <c r="E4" s="421"/>
    </row>
    <row r="5" spans="1:5">
      <c r="A5" s="12" t="s">
        <v>3</v>
      </c>
      <c r="B5" s="5">
        <v>2024</v>
      </c>
      <c r="C5" s="3"/>
      <c r="D5" s="3"/>
      <c r="E5" s="3"/>
    </row>
    <row r="6" spans="1:5">
      <c r="A6" s="12" t="s">
        <v>4</v>
      </c>
      <c r="B6" s="4" t="s">
        <v>6</v>
      </c>
      <c r="C6" s="2"/>
      <c r="D6" s="2"/>
      <c r="E6" s="2"/>
    </row>
    <row r="7" spans="1:5">
      <c r="A7" s="12" t="s">
        <v>5</v>
      </c>
      <c r="B7" s="4" t="s">
        <v>6</v>
      </c>
    </row>
    <row r="8" spans="1:5">
      <c r="A8" s="12" t="s">
        <v>7</v>
      </c>
      <c r="B8" s="4" t="s">
        <v>6</v>
      </c>
    </row>
    <row r="9" spans="1:5">
      <c r="A9" s="12" t="s">
        <v>130</v>
      </c>
      <c r="B9" s="4" t="s">
        <v>6</v>
      </c>
    </row>
    <row r="11" spans="1:5">
      <c r="A11" s="13" t="s">
        <v>8</v>
      </c>
      <c r="B11" s="6"/>
    </row>
    <row r="12" spans="1:5">
      <c r="A12" s="7"/>
      <c r="B12" s="8" t="s">
        <v>9</v>
      </c>
    </row>
    <row r="13" spans="1:5">
      <c r="A13" s="24" t="s">
        <v>10</v>
      </c>
      <c r="B13" s="32"/>
    </row>
    <row r="14" spans="1:5">
      <c r="A14" s="40" t="s">
        <v>17</v>
      </c>
      <c r="B14" s="33"/>
    </row>
    <row r="15" spans="1:5">
      <c r="A15" s="9" t="s">
        <v>90</v>
      </c>
      <c r="B15" s="33">
        <v>1500</v>
      </c>
    </row>
    <row r="16" spans="1:5" ht="15" thickBot="1">
      <c r="A16" s="37" t="s">
        <v>25</v>
      </c>
      <c r="B16" s="39">
        <v>1500</v>
      </c>
    </row>
    <row r="17" spans="1:2" ht="15" thickTop="1">
      <c r="A17" s="10"/>
      <c r="B17" s="35"/>
    </row>
    <row r="18" spans="1:2">
      <c r="A18" s="40" t="s">
        <v>26</v>
      </c>
      <c r="B18" s="33"/>
    </row>
    <row r="19" spans="1:2">
      <c r="A19" s="9" t="s">
        <v>95</v>
      </c>
      <c r="B19" s="33">
        <v>3508.7</v>
      </c>
    </row>
    <row r="20" spans="1:2" ht="15" thickBot="1">
      <c r="A20" s="9" t="s">
        <v>96</v>
      </c>
      <c r="B20" s="33">
        <v>3957.8</v>
      </c>
    </row>
    <row r="21" spans="1:2" ht="15" thickTop="1">
      <c r="A21" s="9" t="s">
        <v>97</v>
      </c>
      <c r="B21" s="33">
        <v>5181.3999999999996</v>
      </c>
    </row>
    <row r="22" spans="1:2">
      <c r="A22" s="9" t="s">
        <v>99</v>
      </c>
      <c r="B22" s="33">
        <v>1920</v>
      </c>
    </row>
    <row r="23" spans="1:2" ht="15" thickBot="1">
      <c r="A23" s="37" t="s">
        <v>32</v>
      </c>
      <c r="B23" s="39">
        <v>14567.9</v>
      </c>
    </row>
    <row r="24" spans="1:2" ht="15" thickTop="1">
      <c r="A24" s="10"/>
      <c r="B24" s="35"/>
    </row>
    <row r="25" spans="1:2" ht="15" thickBot="1">
      <c r="A25" s="36" t="s">
        <v>38</v>
      </c>
      <c r="B25" s="38">
        <v>16067.9</v>
      </c>
    </row>
    <row r="26" spans="1:2" ht="15" thickTop="1">
      <c r="A26" s="11"/>
      <c r="B26" s="35"/>
    </row>
    <row r="27" spans="1:2">
      <c r="A27" s="24" t="s">
        <v>39</v>
      </c>
      <c r="B27" s="33"/>
    </row>
    <row r="28" spans="1:2" ht="15" thickBot="1">
      <c r="A28" s="40" t="s">
        <v>46</v>
      </c>
      <c r="B28" s="33"/>
    </row>
    <row r="29" spans="1:2">
      <c r="A29" s="9" t="s">
        <v>102</v>
      </c>
      <c r="B29" s="33">
        <v>864.2</v>
      </c>
    </row>
    <row r="30" spans="1:2" ht="15" thickBot="1">
      <c r="A30" s="37" t="s">
        <v>52</v>
      </c>
      <c r="B30" s="39">
        <v>864.2</v>
      </c>
    </row>
    <row r="31" spans="1:2" ht="15" thickTop="1">
      <c r="A31" s="10"/>
      <c r="B31" s="35"/>
    </row>
    <row r="32" spans="1:2" ht="15" thickBot="1">
      <c r="A32" s="36" t="s">
        <v>65</v>
      </c>
      <c r="B32" s="38">
        <v>864.2</v>
      </c>
    </row>
    <row r="33" spans="1:2" ht="15" thickTop="1">
      <c r="A33" s="11"/>
      <c r="B33" s="35"/>
    </row>
    <row r="34" spans="1:2" ht="15" thickBot="1">
      <c r="A34" s="24" t="s">
        <v>66</v>
      </c>
      <c r="B34" s="33"/>
    </row>
    <row r="35" spans="1:2" ht="15" thickTop="1">
      <c r="A35" s="40" t="s">
        <v>67</v>
      </c>
      <c r="B35" s="33"/>
    </row>
    <row r="36" spans="1:2">
      <c r="A36" s="9" t="s">
        <v>106</v>
      </c>
      <c r="B36" s="33">
        <v>3765.2</v>
      </c>
    </row>
    <row r="37" spans="1:2" ht="15" thickBot="1">
      <c r="A37" s="37" t="s">
        <v>69</v>
      </c>
      <c r="B37" s="39">
        <v>3765.2</v>
      </c>
    </row>
    <row r="38" spans="1:2" ht="15" thickTop="1">
      <c r="A38" s="10"/>
      <c r="B38" s="35"/>
    </row>
    <row r="39" spans="1:2" ht="15" thickBot="1">
      <c r="A39" s="40" t="s">
        <v>70</v>
      </c>
      <c r="B39" s="33"/>
    </row>
    <row r="40" spans="1:2">
      <c r="A40" s="9" t="s">
        <v>107</v>
      </c>
      <c r="B40" s="33">
        <v>4345.3999999999996</v>
      </c>
    </row>
    <row r="41" spans="1:2">
      <c r="A41" s="9" t="s">
        <v>108</v>
      </c>
      <c r="B41" s="33">
        <v>4272</v>
      </c>
    </row>
    <row r="42" spans="1:2" ht="15" thickBot="1">
      <c r="A42" s="37" t="s">
        <v>72</v>
      </c>
      <c r="B42" s="39">
        <v>8617.4</v>
      </c>
    </row>
    <row r="43" spans="1:2" ht="15" thickTop="1">
      <c r="A43" s="10"/>
      <c r="B43" s="35"/>
    </row>
    <row r="44" spans="1:2">
      <c r="A44" s="40" t="s">
        <v>33</v>
      </c>
      <c r="B44" s="33"/>
    </row>
    <row r="45" spans="1:2" ht="15" thickBot="1">
      <c r="A45" s="9" t="s">
        <v>112</v>
      </c>
      <c r="B45" s="33">
        <v>836.7</v>
      </c>
    </row>
    <row r="46" spans="1:2" ht="15" thickTop="1">
      <c r="A46" s="9" t="s">
        <v>113</v>
      </c>
      <c r="B46" s="33">
        <v>216.9</v>
      </c>
    </row>
    <row r="47" spans="1:2">
      <c r="A47" s="9" t="s">
        <v>371</v>
      </c>
      <c r="B47" s="33">
        <v>24</v>
      </c>
    </row>
    <row r="48" spans="1:2" ht="15" thickBot="1">
      <c r="A48" s="37" t="s">
        <v>37</v>
      </c>
      <c r="B48" s="39">
        <v>1077.6000000000001</v>
      </c>
    </row>
    <row r="49" spans="1:2" ht="15" thickTop="1">
      <c r="A49" s="10"/>
      <c r="B49" s="35"/>
    </row>
    <row r="50" spans="1:2">
      <c r="A50" s="40" t="s">
        <v>79</v>
      </c>
      <c r="B50" s="33"/>
    </row>
    <row r="51" spans="1:2">
      <c r="A51" s="9" t="s">
        <v>114</v>
      </c>
      <c r="B51" s="33">
        <v>1300</v>
      </c>
    </row>
    <row r="52" spans="1:2" ht="15" thickBot="1">
      <c r="A52" s="37" t="s">
        <v>86</v>
      </c>
      <c r="B52" s="39">
        <v>1300</v>
      </c>
    </row>
    <row r="53" spans="1:2" ht="15" thickTop="1">
      <c r="A53" s="10"/>
      <c r="B53" s="35"/>
    </row>
    <row r="54" spans="1:2" ht="15" thickBot="1">
      <c r="A54" s="40" t="s">
        <v>10</v>
      </c>
      <c r="B54" s="33"/>
    </row>
    <row r="55" spans="1:2">
      <c r="A55" s="9" t="s">
        <v>120</v>
      </c>
      <c r="B55" s="33">
        <v>829.2</v>
      </c>
    </row>
    <row r="56" spans="1:2" ht="15" thickBot="1">
      <c r="A56" s="37" t="s">
        <v>38</v>
      </c>
      <c r="B56" s="39">
        <v>829.2</v>
      </c>
    </row>
    <row r="57" spans="1:2" ht="15" thickTop="1">
      <c r="A57" s="10"/>
      <c r="B57" s="35"/>
    </row>
    <row r="58" spans="1:2" ht="15" thickBot="1">
      <c r="A58" s="36" t="s">
        <v>88</v>
      </c>
      <c r="B58" s="38">
        <v>15589.4</v>
      </c>
    </row>
    <row r="59" spans="1:2" ht="15" thickTop="1">
      <c r="A59" s="11"/>
      <c r="B59" s="35"/>
    </row>
    <row r="60" spans="1:2" ht="15" thickTop="1">
      <c r="A60" s="24" t="s">
        <v>122</v>
      </c>
      <c r="B60" s="33"/>
    </row>
    <row r="61" spans="1:2">
      <c r="A61" s="40" t="s">
        <v>123</v>
      </c>
      <c r="B61" s="33"/>
    </row>
    <row r="62" spans="1:2">
      <c r="A62" s="9" t="s">
        <v>124</v>
      </c>
      <c r="B62" s="33">
        <v>1000</v>
      </c>
    </row>
    <row r="63" spans="1:2" ht="15" thickBot="1">
      <c r="A63" s="37" t="s">
        <v>125</v>
      </c>
      <c r="B63" s="34">
        <v>1000</v>
      </c>
    </row>
    <row r="64" spans="1:2" ht="15" thickTop="1">
      <c r="A64" s="10"/>
      <c r="B64" s="35"/>
    </row>
    <row r="65" spans="1:2" ht="15" thickBot="1">
      <c r="A65" s="36" t="s">
        <v>126</v>
      </c>
      <c r="B65" s="38">
        <v>1000</v>
      </c>
    </row>
    <row r="66" spans="1:2" ht="15" thickTop="1">
      <c r="A66" s="11"/>
      <c r="B66" s="35"/>
    </row>
    <row r="67" spans="1:2" ht="15" thickBot="1">
      <c r="A67" s="36" t="s">
        <v>89</v>
      </c>
      <c r="B67" s="38">
        <v>33521.5</v>
      </c>
    </row>
    <row r="68" spans="1:2" ht="15" thickTop="1"/>
    <row r="70" spans="1:2" ht="15" thickBot="1"/>
    <row r="72" spans="1:2" ht="15" thickBot="1"/>
    <row r="73" spans="1:2" ht="15" thickTop="1"/>
    <row r="75" spans="1:2" ht="15" thickBot="1"/>
    <row r="77" spans="1:2" ht="15" thickBot="1"/>
    <row r="78" spans="1:2" ht="15" thickTop="1"/>
    <row r="80" spans="1:2" ht="15" thickBot="1"/>
    <row r="81" ht="15" thickTop="1"/>
    <row r="85" ht="15" thickBot="1"/>
    <row r="86" ht="15" thickTop="1"/>
    <row r="88" ht="15" thickBot="1"/>
    <row r="89" ht="15" thickTop="1"/>
    <row r="92" ht="15" thickBot="1"/>
    <row r="93" ht="15" thickTop="1"/>
    <row r="94" ht="15" thickBot="1"/>
    <row r="95" ht="15" thickTop="1"/>
    <row r="96" ht="15" thickBot="1"/>
    <row r="97" ht="15" thickTop="1"/>
    <row r="102" ht="15" thickBot="1"/>
    <row r="103" ht="15" thickTop="1"/>
    <row r="105" ht="15" thickBot="1"/>
    <row r="106" ht="15" thickTop="1"/>
    <row r="110" ht="15" thickBot="1"/>
    <row r="111" ht="15" thickTop="1"/>
    <row r="112" ht="15" thickBot="1"/>
    <row r="113" ht="15" thickTop="1"/>
    <row r="114" ht="15" thickBot="1"/>
    <row r="115" ht="15" thickTop="1"/>
    <row r="117" ht="15" thickBot="1"/>
    <row r="118" ht="15" thickTop="1"/>
    <row r="119" ht="15" thickBot="1"/>
    <row r="120" ht="15" thickTop="1"/>
    <row r="121" ht="15" thickBot="1"/>
    <row r="122" ht="15" thickTop="1"/>
    <row r="123" ht="15" thickBot="1"/>
    <row r="124" ht="15" thickTop="1"/>
    <row r="125" ht="15" thickBot="1"/>
    <row r="126" ht="15" thickTop="1"/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78"/>
  <sheetViews>
    <sheetView topLeftCell="A34" zoomScale="85" zoomScaleNormal="85" workbookViewId="0">
      <selection activeCell="C60" sqref="C60:E60"/>
    </sheetView>
  </sheetViews>
  <sheetFormatPr defaultRowHeight="14.6"/>
  <cols>
    <col min="1" max="1" width="59.84375" customWidth="1"/>
    <col min="2" max="2" width="24.15234375" customWidth="1"/>
    <col min="3" max="3" width="14" customWidth="1"/>
    <col min="4" max="4" width="13.765625" customWidth="1"/>
    <col min="5" max="5" width="24.3828125" customWidth="1"/>
    <col min="6" max="6" width="14.23046875" customWidth="1"/>
    <col min="8" max="8" width="16.23046875" customWidth="1"/>
  </cols>
  <sheetData>
    <row r="1" spans="1:8">
      <c r="C1" s="14"/>
      <c r="D1" s="14"/>
      <c r="E1" s="14"/>
      <c r="H1" s="15"/>
    </row>
    <row r="2" spans="1:8">
      <c r="A2" s="422" t="s">
        <v>0</v>
      </c>
      <c r="B2" s="422"/>
      <c r="C2" s="422"/>
      <c r="D2" s="422"/>
      <c r="E2" s="422"/>
      <c r="F2" s="422"/>
      <c r="G2" s="422"/>
      <c r="H2" s="422"/>
    </row>
    <row r="3" spans="1:8">
      <c r="A3" s="422" t="s">
        <v>129</v>
      </c>
      <c r="B3" s="422"/>
      <c r="C3" s="422"/>
      <c r="D3" s="422"/>
      <c r="E3" s="422"/>
      <c r="F3" s="422"/>
      <c r="G3" s="422"/>
      <c r="H3" s="422"/>
    </row>
    <row r="4" spans="1:8">
      <c r="A4" s="422" t="s">
        <v>185</v>
      </c>
      <c r="B4" s="422"/>
      <c r="C4" s="422"/>
      <c r="D4" s="422"/>
      <c r="E4" s="422"/>
      <c r="F4" s="422"/>
      <c r="G4" s="422"/>
      <c r="H4" s="422"/>
    </row>
    <row r="5" spans="1:8">
      <c r="A5" s="423" t="s">
        <v>2</v>
      </c>
      <c r="B5" s="423"/>
      <c r="C5" s="423"/>
      <c r="D5" s="423"/>
      <c r="E5" s="423"/>
      <c r="F5" s="423"/>
      <c r="G5" s="423"/>
      <c r="H5" s="423"/>
    </row>
    <row r="6" spans="1:8">
      <c r="A6" s="16"/>
      <c r="B6" s="16"/>
      <c r="C6" s="17"/>
      <c r="D6" s="17"/>
      <c r="E6" s="17"/>
      <c r="F6" s="16"/>
      <c r="G6" s="16"/>
      <c r="H6" s="15"/>
    </row>
    <row r="7" spans="1:8">
      <c r="A7" s="12" t="s">
        <v>3</v>
      </c>
      <c r="B7" s="4" t="s">
        <v>6</v>
      </c>
      <c r="C7" s="14"/>
      <c r="D7" s="14"/>
      <c r="E7" s="14"/>
      <c r="H7" s="15"/>
    </row>
    <row r="8" spans="1:8">
      <c r="A8" s="12" t="s">
        <v>130</v>
      </c>
      <c r="B8" s="5" t="s">
        <v>187</v>
      </c>
      <c r="C8" s="14"/>
      <c r="D8" s="14"/>
      <c r="E8" s="14"/>
      <c r="H8" s="15"/>
    </row>
    <row r="9" spans="1:8">
      <c r="A9" s="12" t="s">
        <v>4</v>
      </c>
      <c r="B9" s="4" t="s">
        <v>6</v>
      </c>
      <c r="H9" s="15"/>
    </row>
    <row r="10" spans="1:8">
      <c r="A10" s="12" t="s">
        <v>5</v>
      </c>
      <c r="B10" s="4" t="s">
        <v>6</v>
      </c>
      <c r="H10" s="15"/>
    </row>
    <row r="11" spans="1:8">
      <c r="A11" s="12" t="s">
        <v>7</v>
      </c>
      <c r="B11" s="4" t="s">
        <v>6</v>
      </c>
      <c r="H11" s="15"/>
    </row>
    <row r="12" spans="1:8">
      <c r="A12" s="12" t="s">
        <v>204</v>
      </c>
      <c r="B12" s="4" t="s">
        <v>340</v>
      </c>
      <c r="H12" s="15"/>
    </row>
    <row r="13" spans="1:8">
      <c r="H13" s="15"/>
    </row>
    <row r="14" spans="1:8">
      <c r="A14" s="6"/>
      <c r="B14" s="7"/>
      <c r="C14" s="18"/>
      <c r="D14" s="18"/>
      <c r="E14" s="19"/>
    </row>
    <row r="15" spans="1:8" ht="29.15">
      <c r="A15" s="7"/>
      <c r="B15" s="29" t="s">
        <v>131</v>
      </c>
      <c r="C15" s="30" t="s">
        <v>132</v>
      </c>
      <c r="D15" s="30" t="s">
        <v>133</v>
      </c>
      <c r="E15" s="31" t="s">
        <v>134</v>
      </c>
    </row>
    <row r="16" spans="1:8">
      <c r="A16" s="24" t="s">
        <v>155</v>
      </c>
      <c r="B16" s="20"/>
      <c r="C16" s="20"/>
      <c r="D16" s="20"/>
      <c r="E16" s="20"/>
    </row>
    <row r="17" spans="1:5">
      <c r="A17" s="26" t="s">
        <v>145</v>
      </c>
      <c r="B17" s="21"/>
      <c r="C17" s="21"/>
      <c r="D17" s="21"/>
      <c r="E17" s="21"/>
    </row>
    <row r="18" spans="1:5" ht="15" thickBot="1">
      <c r="A18" s="9" t="s">
        <v>156</v>
      </c>
      <c r="B18" s="21">
        <v>79.2</v>
      </c>
      <c r="C18" s="21">
        <v>535.29999999999995</v>
      </c>
      <c r="D18" s="21"/>
      <c r="E18" s="21">
        <v>614.5</v>
      </c>
    </row>
    <row r="19" spans="1:5" ht="15" thickTop="1">
      <c r="A19" s="9" t="s">
        <v>158</v>
      </c>
      <c r="B19" s="21">
        <v>161</v>
      </c>
      <c r="C19" s="21">
        <v>504.9</v>
      </c>
      <c r="D19" s="21"/>
      <c r="E19" s="21">
        <v>665.9</v>
      </c>
    </row>
    <row r="20" spans="1:5">
      <c r="A20" s="9" t="s">
        <v>159</v>
      </c>
      <c r="B20" s="21">
        <v>124.6</v>
      </c>
      <c r="C20" s="21">
        <v>558.70000000000005</v>
      </c>
      <c r="D20" s="21"/>
      <c r="E20" s="21">
        <v>683.30000000000007</v>
      </c>
    </row>
    <row r="21" spans="1:5">
      <c r="A21" s="9" t="s">
        <v>160</v>
      </c>
      <c r="B21" s="21">
        <v>43.4</v>
      </c>
      <c r="C21" s="21">
        <v>128.80000000000001</v>
      </c>
      <c r="D21" s="21"/>
      <c r="E21" s="21">
        <v>172.20000000000002</v>
      </c>
    </row>
    <row r="22" spans="1:5">
      <c r="A22" s="9" t="s">
        <v>163</v>
      </c>
      <c r="B22" s="21">
        <v>541.20000000000005</v>
      </c>
      <c r="C22" s="21">
        <v>187.3</v>
      </c>
      <c r="D22" s="21"/>
      <c r="E22" s="21">
        <v>728.5</v>
      </c>
    </row>
    <row r="23" spans="1:5">
      <c r="A23" s="27" t="s">
        <v>149</v>
      </c>
      <c r="B23" s="28">
        <v>949.4</v>
      </c>
      <c r="C23" s="28">
        <v>1914.9999999999998</v>
      </c>
      <c r="D23" s="28"/>
      <c r="E23" s="28">
        <v>2864.4</v>
      </c>
    </row>
    <row r="24" spans="1:5" ht="15" thickBot="1">
      <c r="A24" s="27" t="s">
        <v>136</v>
      </c>
      <c r="B24" s="22"/>
      <c r="C24" s="22"/>
      <c r="D24" s="22"/>
      <c r="E24" s="22"/>
    </row>
    <row r="25" spans="1:5" ht="15" thickTop="1">
      <c r="A25" s="9" t="s">
        <v>169</v>
      </c>
      <c r="B25" s="21">
        <v>73.5</v>
      </c>
      <c r="C25" s="21">
        <v>216.2</v>
      </c>
      <c r="D25" s="21"/>
      <c r="E25" s="21">
        <v>289.7</v>
      </c>
    </row>
    <row r="26" spans="1:5">
      <c r="A26" s="9" t="s">
        <v>174</v>
      </c>
      <c r="B26" s="21">
        <v>138.5</v>
      </c>
      <c r="C26" s="21">
        <v>262.10000000000002</v>
      </c>
      <c r="D26" s="21"/>
      <c r="E26" s="21">
        <v>400.6</v>
      </c>
    </row>
    <row r="27" spans="1:5">
      <c r="A27" s="9" t="s">
        <v>176</v>
      </c>
      <c r="B27" s="21">
        <v>61.2</v>
      </c>
      <c r="C27" s="21">
        <v>104.8</v>
      </c>
      <c r="D27" s="21"/>
      <c r="E27" s="21">
        <v>166</v>
      </c>
    </row>
    <row r="28" spans="1:5">
      <c r="A28" s="9" t="s">
        <v>177</v>
      </c>
      <c r="B28" s="21">
        <v>81.599999999999994</v>
      </c>
      <c r="C28" s="21">
        <v>149.6</v>
      </c>
      <c r="D28" s="21"/>
      <c r="E28" s="21">
        <v>231.2</v>
      </c>
    </row>
    <row r="29" spans="1:5">
      <c r="A29" s="9" t="s">
        <v>178</v>
      </c>
      <c r="B29" s="21">
        <v>127.4</v>
      </c>
      <c r="C29" s="21">
        <v>593.70000000000005</v>
      </c>
      <c r="D29" s="21"/>
      <c r="E29" s="21">
        <v>721.1</v>
      </c>
    </row>
    <row r="30" spans="1:5">
      <c r="A30" s="27" t="s">
        <v>138</v>
      </c>
      <c r="B30" s="28">
        <v>482.19999999999993</v>
      </c>
      <c r="C30" s="28">
        <v>1326.4</v>
      </c>
      <c r="D30" s="28"/>
      <c r="E30" s="28">
        <v>1808.6</v>
      </c>
    </row>
    <row r="31" spans="1:5">
      <c r="A31" s="27" t="s">
        <v>151</v>
      </c>
      <c r="B31" s="22"/>
      <c r="C31" s="22"/>
      <c r="D31" s="22"/>
      <c r="E31" s="22"/>
    </row>
    <row r="32" spans="1:5">
      <c r="A32" s="9" t="s">
        <v>181</v>
      </c>
      <c r="B32" s="21">
        <v>155.1</v>
      </c>
      <c r="C32" s="21">
        <v>426.5</v>
      </c>
      <c r="D32" s="21"/>
      <c r="E32" s="21">
        <v>581.6</v>
      </c>
    </row>
    <row r="33" spans="1:5" ht="15" thickBot="1">
      <c r="A33" s="27" t="s">
        <v>153</v>
      </c>
      <c r="B33" s="28">
        <v>155.1</v>
      </c>
      <c r="C33" s="28">
        <v>426.5</v>
      </c>
      <c r="D33" s="28"/>
      <c r="E33" s="28">
        <v>581.6</v>
      </c>
    </row>
    <row r="34" spans="1:5" ht="15" thickTop="1">
      <c r="A34" s="24" t="s">
        <v>183</v>
      </c>
      <c r="B34" s="22">
        <v>1586.7</v>
      </c>
      <c r="C34" s="22">
        <v>3667.8999999999996</v>
      </c>
      <c r="D34" s="22"/>
      <c r="E34" s="22">
        <v>5254.6</v>
      </c>
    </row>
    <row r="35" spans="1:5">
      <c r="A35" s="11"/>
      <c r="B35" s="22"/>
      <c r="C35" s="22"/>
      <c r="D35" s="22"/>
      <c r="E35" s="22"/>
    </row>
    <row r="36" spans="1:5" ht="15" thickBot="1">
      <c r="A36" s="24" t="s">
        <v>917</v>
      </c>
      <c r="B36" s="21"/>
      <c r="C36" s="21"/>
      <c r="D36" s="21"/>
      <c r="E36" s="21"/>
    </row>
    <row r="37" spans="1:5" ht="15" thickTop="1">
      <c r="A37" s="26" t="s">
        <v>145</v>
      </c>
      <c r="B37" s="21"/>
      <c r="C37" s="21"/>
      <c r="D37" s="21"/>
      <c r="E37" s="21"/>
    </row>
    <row r="38" spans="1:5" ht="15" thickBot="1">
      <c r="A38" s="9" t="s">
        <v>19</v>
      </c>
      <c r="B38" s="21"/>
      <c r="C38" s="21">
        <v>57.8</v>
      </c>
      <c r="D38" s="21">
        <v>231.2</v>
      </c>
      <c r="E38" s="21">
        <v>289</v>
      </c>
    </row>
    <row r="39" spans="1:5" ht="15" thickTop="1">
      <c r="A39" s="9" t="s">
        <v>80</v>
      </c>
      <c r="B39" s="21"/>
      <c r="C39" s="21">
        <v>109.4</v>
      </c>
      <c r="D39" s="21">
        <v>444.7</v>
      </c>
      <c r="E39" s="21">
        <v>554.1</v>
      </c>
    </row>
    <row r="40" spans="1:5">
      <c r="A40" s="9" t="s">
        <v>81</v>
      </c>
      <c r="B40" s="21"/>
      <c r="C40" s="21">
        <v>53.8</v>
      </c>
      <c r="D40" s="21">
        <v>599</v>
      </c>
      <c r="E40" s="21">
        <v>652.79999999999995</v>
      </c>
    </row>
    <row r="41" spans="1:5">
      <c r="A41" s="10" t="s">
        <v>149</v>
      </c>
      <c r="B41" s="22"/>
      <c r="C41" s="22">
        <v>221</v>
      </c>
      <c r="D41" s="22">
        <v>1274.9000000000001</v>
      </c>
      <c r="E41" s="22">
        <v>1495.9</v>
      </c>
    </row>
    <row r="42" spans="1:5">
      <c r="A42" s="27" t="s">
        <v>164</v>
      </c>
      <c r="B42" s="22"/>
      <c r="C42" s="22"/>
      <c r="D42" s="22"/>
      <c r="E42" s="22"/>
    </row>
    <row r="43" spans="1:5">
      <c r="A43" s="9" t="s">
        <v>85</v>
      </c>
      <c r="B43" s="21"/>
      <c r="C43" s="21">
        <v>91.6</v>
      </c>
      <c r="D43" s="21">
        <v>429</v>
      </c>
      <c r="E43" s="21">
        <v>520.6</v>
      </c>
    </row>
    <row r="44" spans="1:5">
      <c r="A44" s="10" t="s">
        <v>166</v>
      </c>
      <c r="B44" s="22"/>
      <c r="C44" s="22">
        <v>91.6</v>
      </c>
      <c r="D44" s="22">
        <v>429</v>
      </c>
      <c r="E44" s="22">
        <v>520.6</v>
      </c>
    </row>
    <row r="45" spans="1:5">
      <c r="A45" s="27" t="s">
        <v>136</v>
      </c>
      <c r="B45" s="22"/>
      <c r="C45" s="22"/>
      <c r="D45" s="22"/>
      <c r="E45" s="22"/>
    </row>
    <row r="46" spans="1:5">
      <c r="A46" s="9" t="s">
        <v>18</v>
      </c>
      <c r="B46" s="21"/>
      <c r="C46" s="21">
        <v>294.10000000000002</v>
      </c>
      <c r="D46" s="21">
        <v>187.5</v>
      </c>
      <c r="E46" s="21">
        <v>481.6</v>
      </c>
    </row>
    <row r="47" spans="1:5">
      <c r="A47" s="9" t="s">
        <v>82</v>
      </c>
      <c r="B47" s="21"/>
      <c r="C47" s="21">
        <v>71.8</v>
      </c>
      <c r="D47" s="21">
        <v>120.9</v>
      </c>
      <c r="E47" s="21">
        <v>192.7</v>
      </c>
    </row>
    <row r="48" spans="1:5">
      <c r="A48" s="9" t="s">
        <v>22</v>
      </c>
      <c r="B48" s="21"/>
      <c r="C48" s="21">
        <v>160.19999999999999</v>
      </c>
      <c r="D48" s="21">
        <v>191.2</v>
      </c>
      <c r="E48" s="21">
        <v>351.4</v>
      </c>
    </row>
    <row r="49" spans="1:5">
      <c r="A49" s="9" t="s">
        <v>29</v>
      </c>
      <c r="B49" s="21"/>
      <c r="C49" s="21">
        <v>263</v>
      </c>
      <c r="D49" s="21">
        <v>107.6</v>
      </c>
      <c r="E49" s="21">
        <v>370.6</v>
      </c>
    </row>
    <row r="50" spans="1:5">
      <c r="A50" s="9" t="s">
        <v>30</v>
      </c>
      <c r="B50" s="21"/>
      <c r="C50" s="21">
        <v>468.3</v>
      </c>
      <c r="D50" s="21">
        <v>184.3</v>
      </c>
      <c r="E50" s="21">
        <v>652.6</v>
      </c>
    </row>
    <row r="51" spans="1:5">
      <c r="A51" s="9" t="s">
        <v>31</v>
      </c>
      <c r="B51" s="21"/>
      <c r="C51" s="21">
        <v>195.2</v>
      </c>
      <c r="D51" s="21">
        <v>277.3</v>
      </c>
      <c r="E51" s="21">
        <v>472.5</v>
      </c>
    </row>
    <row r="52" spans="1:5">
      <c r="A52" s="9" t="s">
        <v>83</v>
      </c>
      <c r="B52" s="21"/>
      <c r="C52" s="21">
        <v>137</v>
      </c>
      <c r="D52" s="21">
        <v>156.9</v>
      </c>
      <c r="E52" s="21">
        <v>293.89999999999998</v>
      </c>
    </row>
    <row r="53" spans="1:5">
      <c r="A53" s="9" t="s">
        <v>84</v>
      </c>
      <c r="B53" s="21"/>
      <c r="C53" s="21">
        <v>112.4</v>
      </c>
      <c r="D53" s="21">
        <v>215.8</v>
      </c>
      <c r="E53" s="21">
        <v>328.20000000000005</v>
      </c>
    </row>
    <row r="54" spans="1:5">
      <c r="A54" s="9" t="s">
        <v>71</v>
      </c>
      <c r="B54" s="21"/>
      <c r="C54" s="21">
        <v>93.2</v>
      </c>
      <c r="D54" s="21">
        <v>331.5</v>
      </c>
      <c r="E54" s="21">
        <v>424.7</v>
      </c>
    </row>
    <row r="55" spans="1:5">
      <c r="A55" s="10" t="s">
        <v>138</v>
      </c>
      <c r="B55" s="22"/>
      <c r="C55" s="22">
        <v>1795.2000000000003</v>
      </c>
      <c r="D55" s="22">
        <v>1773</v>
      </c>
      <c r="E55" s="22">
        <v>3568.2</v>
      </c>
    </row>
    <row r="56" spans="1:5">
      <c r="A56" s="27" t="s">
        <v>151</v>
      </c>
      <c r="B56" s="22"/>
      <c r="C56" s="22"/>
      <c r="D56" s="22"/>
      <c r="E56" s="22"/>
    </row>
    <row r="57" spans="1:5">
      <c r="A57" s="9" t="s">
        <v>13</v>
      </c>
      <c r="B57" s="21"/>
      <c r="C57" s="21">
        <v>130.5</v>
      </c>
      <c r="D57" s="21">
        <v>228.7</v>
      </c>
      <c r="E57" s="21">
        <v>359.2</v>
      </c>
    </row>
    <row r="58" spans="1:5">
      <c r="A58" s="9" t="s">
        <v>15</v>
      </c>
      <c r="B58" s="21"/>
      <c r="C58" s="21">
        <v>60.9</v>
      </c>
      <c r="D58" s="21">
        <v>157.19999999999999</v>
      </c>
      <c r="E58" s="21">
        <v>218.1</v>
      </c>
    </row>
    <row r="59" spans="1:5">
      <c r="A59" s="10" t="s">
        <v>153</v>
      </c>
      <c r="B59" s="22"/>
      <c r="C59" s="22">
        <v>191.4</v>
      </c>
      <c r="D59" s="22">
        <v>385.9</v>
      </c>
      <c r="E59" s="22">
        <v>577.29999999999995</v>
      </c>
    </row>
    <row r="60" spans="1:5">
      <c r="A60" s="24" t="s">
        <v>918</v>
      </c>
      <c r="B60" s="22"/>
      <c r="C60" s="28">
        <v>2299.2000000000003</v>
      </c>
      <c r="D60" s="28">
        <v>3862.8</v>
      </c>
      <c r="E60" s="28">
        <v>6161.9999999999991</v>
      </c>
    </row>
    <row r="61" spans="1:5">
      <c r="A61" s="11"/>
      <c r="B61" s="22"/>
      <c r="C61" s="22"/>
      <c r="D61" s="22"/>
      <c r="E61" s="22"/>
    </row>
    <row r="62" spans="1:5" ht="15" thickBot="1">
      <c r="A62" s="24" t="s">
        <v>184</v>
      </c>
      <c r="B62" s="304">
        <v>1586.7</v>
      </c>
      <c r="C62" s="304">
        <v>5967.0999999999995</v>
      </c>
      <c r="D62" s="304">
        <v>3862.8</v>
      </c>
      <c r="E62" s="304">
        <v>11416.600000000004</v>
      </c>
    </row>
    <row r="63" spans="1:5" ht="15" thickTop="1"/>
    <row r="67" ht="15" thickBot="1"/>
    <row r="68" ht="15" thickTop="1"/>
    <row r="78" ht="15" thickBot="1"/>
    <row r="79" ht="15" thickTop="1"/>
    <row r="177" ht="15" thickBot="1"/>
    <row r="178" ht="15" thickTop="1"/>
  </sheetData>
  <mergeCells count="4">
    <mergeCell ref="A2:H2"/>
    <mergeCell ref="A3:H3"/>
    <mergeCell ref="A4:H4"/>
    <mergeCell ref="A5:H5"/>
  </mergeCell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7"/>
  <sheetViews>
    <sheetView workbookViewId="0">
      <selection activeCell="B24" sqref="B24"/>
    </sheetView>
  </sheetViews>
  <sheetFormatPr defaultRowHeight="14.6"/>
  <cols>
    <col min="1" max="1" width="39.61328125" customWidth="1"/>
    <col min="2" max="2" width="29.3828125" customWidth="1"/>
    <col min="3" max="3" width="12.765625" customWidth="1"/>
    <col min="4" max="4" width="11.84375" customWidth="1"/>
    <col min="5" max="5" width="12.15234375" customWidth="1"/>
  </cols>
  <sheetData>
    <row r="1" spans="1:8">
      <c r="C1" s="14"/>
      <c r="D1" s="14"/>
      <c r="E1" s="14"/>
      <c r="H1" s="15"/>
    </row>
    <row r="2" spans="1:8">
      <c r="A2" s="422" t="s">
        <v>0</v>
      </c>
      <c r="B2" s="422"/>
      <c r="C2" s="422"/>
      <c r="D2" s="422"/>
      <c r="E2" s="422"/>
      <c r="F2" s="422"/>
      <c r="G2" s="422"/>
      <c r="H2" s="422"/>
    </row>
    <row r="3" spans="1:8">
      <c r="A3" s="422" t="s">
        <v>129</v>
      </c>
      <c r="B3" s="422"/>
      <c r="C3" s="422"/>
      <c r="D3" s="422"/>
      <c r="E3" s="422"/>
      <c r="F3" s="422"/>
      <c r="G3" s="422"/>
      <c r="H3" s="422"/>
    </row>
    <row r="4" spans="1:8">
      <c r="A4" s="422" t="s">
        <v>185</v>
      </c>
      <c r="B4" s="422"/>
      <c r="C4" s="422"/>
      <c r="D4" s="422"/>
      <c r="E4" s="422"/>
      <c r="F4" s="422"/>
      <c r="G4" s="422"/>
      <c r="H4" s="422"/>
    </row>
    <row r="5" spans="1:8">
      <c r="A5" s="423" t="s">
        <v>2</v>
      </c>
      <c r="B5" s="423"/>
      <c r="C5" s="423"/>
      <c r="D5" s="423"/>
      <c r="E5" s="423"/>
      <c r="F5" s="423"/>
      <c r="G5" s="423"/>
      <c r="H5" s="423"/>
    </row>
    <row r="6" spans="1:8">
      <c r="A6" s="16"/>
      <c r="B6" s="16"/>
      <c r="C6" s="17"/>
      <c r="D6" s="17"/>
      <c r="E6" s="17"/>
      <c r="F6" s="16"/>
      <c r="G6" s="16"/>
      <c r="H6" s="15"/>
    </row>
    <row r="7" spans="1:8">
      <c r="A7" s="12" t="s">
        <v>3</v>
      </c>
      <c r="B7" s="4" t="s">
        <v>6</v>
      </c>
      <c r="C7" s="14"/>
      <c r="D7" s="14"/>
      <c r="E7" s="14"/>
      <c r="H7" s="15"/>
    </row>
    <row r="8" spans="1:8">
      <c r="A8" s="12" t="s">
        <v>130</v>
      </c>
      <c r="B8" s="5" t="s">
        <v>187</v>
      </c>
      <c r="C8" s="14"/>
      <c r="D8" s="14"/>
      <c r="E8" s="14"/>
      <c r="H8" s="15"/>
    </row>
    <row r="9" spans="1:8">
      <c r="A9" s="12" t="s">
        <v>4</v>
      </c>
      <c r="B9" s="4" t="s">
        <v>6</v>
      </c>
      <c r="H9" s="15"/>
    </row>
    <row r="10" spans="1:8">
      <c r="A10" s="12" t="s">
        <v>5</v>
      </c>
      <c r="B10" s="4" t="s">
        <v>6</v>
      </c>
      <c r="H10" s="15"/>
    </row>
    <row r="11" spans="1:8">
      <c r="A11" s="12" t="s">
        <v>7</v>
      </c>
      <c r="B11" s="4" t="s">
        <v>6</v>
      </c>
      <c r="H11" s="15"/>
    </row>
    <row r="12" spans="1:8">
      <c r="A12" s="12" t="s">
        <v>204</v>
      </c>
      <c r="B12" s="4" t="s">
        <v>340</v>
      </c>
      <c r="H12" s="15"/>
    </row>
    <row r="13" spans="1:8">
      <c r="H13" s="15"/>
    </row>
    <row r="14" spans="1:8">
      <c r="A14" s="6"/>
      <c r="B14" s="7"/>
      <c r="C14" s="18"/>
      <c r="D14" s="18"/>
      <c r="E14" s="19"/>
    </row>
    <row r="15" spans="1:8" ht="43.75">
      <c r="A15" s="7"/>
      <c r="B15" s="29" t="s">
        <v>131</v>
      </c>
      <c r="C15" s="30" t="s">
        <v>132</v>
      </c>
      <c r="D15" s="30" t="s">
        <v>133</v>
      </c>
      <c r="E15" s="31" t="s">
        <v>134</v>
      </c>
    </row>
    <row r="16" spans="1:8" ht="15" thickBot="1">
      <c r="A16" s="24" t="s">
        <v>135</v>
      </c>
      <c r="B16" s="20"/>
      <c r="C16" s="20"/>
      <c r="D16" s="20"/>
      <c r="E16" s="20"/>
    </row>
    <row r="17" spans="1:5" ht="15" thickTop="1">
      <c r="A17" s="26" t="s">
        <v>136</v>
      </c>
      <c r="B17" s="21"/>
      <c r="C17" s="21"/>
      <c r="D17" s="21"/>
      <c r="E17" s="21"/>
    </row>
    <row r="18" spans="1:5">
      <c r="A18" s="9" t="s">
        <v>137</v>
      </c>
      <c r="B18" s="21">
        <v>9945.2000000000007</v>
      </c>
      <c r="C18" s="21">
        <v>2781.6</v>
      </c>
      <c r="D18" s="21">
        <v>4952.2</v>
      </c>
      <c r="E18" s="21">
        <v>17679</v>
      </c>
    </row>
    <row r="19" spans="1:5">
      <c r="A19" s="27" t="s">
        <v>138</v>
      </c>
      <c r="B19" s="28">
        <v>9945.2000000000007</v>
      </c>
      <c r="C19" s="28">
        <v>2781.6</v>
      </c>
      <c r="D19" s="28">
        <v>4952.2</v>
      </c>
      <c r="E19" s="28">
        <v>17679</v>
      </c>
    </row>
    <row r="20" spans="1:5">
      <c r="A20" s="27" t="s">
        <v>139</v>
      </c>
      <c r="B20" s="22"/>
      <c r="C20" s="22"/>
      <c r="D20" s="22"/>
      <c r="E20" s="22"/>
    </row>
    <row r="21" spans="1:5">
      <c r="A21" s="9" t="s">
        <v>140</v>
      </c>
      <c r="B21" s="21">
        <v>8870.1</v>
      </c>
      <c r="C21" s="21">
        <v>3808</v>
      </c>
      <c r="D21" s="21"/>
      <c r="E21" s="21">
        <v>12678.1</v>
      </c>
    </row>
    <row r="22" spans="1:5">
      <c r="A22" s="9" t="s">
        <v>141</v>
      </c>
      <c r="B22" s="21">
        <v>7439.7</v>
      </c>
      <c r="C22" s="21">
        <v>2739.9</v>
      </c>
      <c r="D22" s="21">
        <v>514.5</v>
      </c>
      <c r="E22" s="21">
        <v>10694.1</v>
      </c>
    </row>
    <row r="23" spans="1:5">
      <c r="A23" s="27" t="s">
        <v>142</v>
      </c>
      <c r="B23" s="22">
        <v>16309.8</v>
      </c>
      <c r="C23" s="22">
        <v>6547.9</v>
      </c>
      <c r="D23" s="22">
        <v>514.5</v>
      </c>
      <c r="E23" s="22">
        <v>23372.2</v>
      </c>
    </row>
    <row r="24" spans="1:5" ht="15" thickBot="1">
      <c r="A24" s="23" t="s">
        <v>143</v>
      </c>
      <c r="B24" s="25">
        <v>26255.000000000004</v>
      </c>
      <c r="C24" s="25">
        <v>9329.5</v>
      </c>
      <c r="D24" s="25">
        <v>5466.7</v>
      </c>
      <c r="E24" s="25">
        <v>41051.199999999997</v>
      </c>
    </row>
    <row r="25" spans="1:5" ht="15" thickTop="1">
      <c r="A25" s="11"/>
      <c r="B25" s="22"/>
      <c r="C25" s="22"/>
      <c r="D25" s="22"/>
      <c r="E25" s="22"/>
    </row>
    <row r="26" spans="1:5">
      <c r="A26" s="24" t="s">
        <v>144</v>
      </c>
      <c r="B26" s="21"/>
      <c r="C26" s="21"/>
      <c r="D26" s="21"/>
      <c r="E26" s="21"/>
    </row>
    <row r="27" spans="1:5">
      <c r="A27" s="26" t="s">
        <v>145</v>
      </c>
      <c r="B27" s="21"/>
      <c r="C27" s="21"/>
      <c r="D27" s="21"/>
      <c r="E27" s="21"/>
    </row>
    <row r="28" spans="1:5">
      <c r="A28" s="9" t="s">
        <v>146</v>
      </c>
      <c r="B28" s="21">
        <v>1286.1000000000001</v>
      </c>
      <c r="C28" s="21">
        <v>67.8</v>
      </c>
      <c r="D28" s="21"/>
      <c r="E28" s="21">
        <v>1353.9</v>
      </c>
    </row>
    <row r="29" spans="1:5">
      <c r="A29" s="9" t="s">
        <v>147</v>
      </c>
      <c r="B29" s="21">
        <v>719.19999999999993</v>
      </c>
      <c r="C29" s="21">
        <v>38.799999999999997</v>
      </c>
      <c r="D29" s="21"/>
      <c r="E29" s="21">
        <v>757.99999999999989</v>
      </c>
    </row>
    <row r="30" spans="1:5">
      <c r="A30" s="9" t="s">
        <v>148</v>
      </c>
      <c r="B30" s="21">
        <v>1162.2</v>
      </c>
      <c r="C30" s="21">
        <v>2319.6</v>
      </c>
      <c r="D30" s="21"/>
      <c r="E30" s="21">
        <v>3481.8</v>
      </c>
    </row>
    <row r="31" spans="1:5">
      <c r="A31" s="27" t="s">
        <v>149</v>
      </c>
      <c r="B31" s="28">
        <v>3167.5</v>
      </c>
      <c r="C31" s="28">
        <v>2426.1999999999998</v>
      </c>
      <c r="D31" s="28"/>
      <c r="E31" s="28">
        <v>5593.7000000000007</v>
      </c>
    </row>
    <row r="32" spans="1:5">
      <c r="A32" s="27" t="s">
        <v>136</v>
      </c>
      <c r="B32" s="22"/>
      <c r="C32" s="22"/>
      <c r="D32" s="22"/>
      <c r="E32" s="22"/>
    </row>
    <row r="33" spans="1:5">
      <c r="A33" s="9" t="s">
        <v>150</v>
      </c>
      <c r="B33" s="21">
        <v>2853.1</v>
      </c>
      <c r="C33" s="21">
        <v>210.2</v>
      </c>
      <c r="D33" s="21"/>
      <c r="E33" s="21">
        <v>3063.2999999999997</v>
      </c>
    </row>
    <row r="34" spans="1:5">
      <c r="A34" s="27" t="s">
        <v>138</v>
      </c>
      <c r="B34" s="28">
        <v>2853.1</v>
      </c>
      <c r="C34" s="28">
        <v>210.2</v>
      </c>
      <c r="D34" s="28"/>
      <c r="E34" s="28">
        <v>3063.2999999999997</v>
      </c>
    </row>
    <row r="35" spans="1:5">
      <c r="A35" s="27" t="s">
        <v>151</v>
      </c>
      <c r="B35" s="22"/>
      <c r="C35" s="22"/>
      <c r="D35" s="22"/>
      <c r="E35" s="22"/>
    </row>
    <row r="36" spans="1:5" ht="15" thickBot="1">
      <c r="A36" s="9" t="s">
        <v>152</v>
      </c>
      <c r="B36" s="21">
        <v>4881.2000000000007</v>
      </c>
      <c r="C36" s="21">
        <v>994.6</v>
      </c>
      <c r="D36" s="21"/>
      <c r="E36" s="21">
        <v>5875.8000000000011</v>
      </c>
    </row>
    <row r="37" spans="1:5">
      <c r="A37" s="27" t="s">
        <v>153</v>
      </c>
      <c r="B37" s="28">
        <v>4881.2000000000007</v>
      </c>
      <c r="C37" s="28">
        <v>994.6</v>
      </c>
      <c r="D37" s="28"/>
      <c r="E37" s="28">
        <v>5875.8000000000011</v>
      </c>
    </row>
    <row r="38" spans="1:5" ht="15" thickBot="1">
      <c r="A38" s="24" t="s">
        <v>154</v>
      </c>
      <c r="B38" s="25">
        <v>10901.800000000001</v>
      </c>
      <c r="C38" s="25">
        <v>3630.9999999999995</v>
      </c>
      <c r="D38" s="25"/>
      <c r="E38" s="25">
        <v>14532.800000000001</v>
      </c>
    </row>
    <row r="39" spans="1:5" ht="15" thickTop="1">
      <c r="A39" s="11"/>
      <c r="B39" s="22"/>
      <c r="C39" s="22"/>
      <c r="D39" s="22"/>
      <c r="E39" s="22"/>
    </row>
    <row r="40" spans="1:5" ht="15" thickTop="1">
      <c r="A40" s="23" t="s">
        <v>155</v>
      </c>
      <c r="B40" s="21"/>
      <c r="C40" s="21"/>
      <c r="D40" s="21"/>
      <c r="E40" s="21"/>
    </row>
    <row r="41" spans="1:5">
      <c r="A41" s="26" t="s">
        <v>145</v>
      </c>
      <c r="B41" s="21"/>
      <c r="C41" s="21"/>
      <c r="D41" s="21"/>
      <c r="E41" s="21"/>
    </row>
    <row r="42" spans="1:5">
      <c r="A42" s="9" t="s">
        <v>157</v>
      </c>
      <c r="B42" s="21">
        <v>1308.0999999999999</v>
      </c>
      <c r="C42" s="21">
        <v>2584.6</v>
      </c>
      <c r="D42" s="21">
        <v>473.3</v>
      </c>
      <c r="E42" s="21">
        <v>4366</v>
      </c>
    </row>
    <row r="43" spans="1:5">
      <c r="A43" s="9" t="s">
        <v>161</v>
      </c>
      <c r="B43" s="21">
        <v>353.7</v>
      </c>
      <c r="C43" s="21">
        <v>2886.3</v>
      </c>
      <c r="D43" s="21"/>
      <c r="E43" s="21">
        <v>3240</v>
      </c>
    </row>
    <row r="44" spans="1:5">
      <c r="A44" s="9" t="s">
        <v>162</v>
      </c>
      <c r="B44" s="21">
        <v>168</v>
      </c>
      <c r="C44" s="21">
        <v>1254.0999999999999</v>
      </c>
      <c r="D44" s="21">
        <v>889.9</v>
      </c>
      <c r="E44" s="21">
        <v>2312</v>
      </c>
    </row>
    <row r="45" spans="1:5">
      <c r="A45" s="27" t="s">
        <v>149</v>
      </c>
      <c r="B45" s="28">
        <v>1829.8</v>
      </c>
      <c r="C45" s="28">
        <v>6725</v>
      </c>
      <c r="D45" s="28">
        <v>1363.2</v>
      </c>
      <c r="E45" s="28">
        <v>9918</v>
      </c>
    </row>
    <row r="46" spans="1:5">
      <c r="A46" s="27" t="s">
        <v>164</v>
      </c>
      <c r="B46" s="22"/>
      <c r="C46" s="22"/>
      <c r="D46" s="22"/>
      <c r="E46" s="22"/>
    </row>
    <row r="47" spans="1:5">
      <c r="A47" s="9" t="s">
        <v>165</v>
      </c>
      <c r="B47" s="21">
        <v>323.3</v>
      </c>
      <c r="C47" s="21">
        <v>594.1</v>
      </c>
      <c r="D47" s="21"/>
      <c r="E47" s="21">
        <v>917.40000000000009</v>
      </c>
    </row>
    <row r="48" spans="1:5">
      <c r="A48" s="27" t="s">
        <v>166</v>
      </c>
      <c r="B48" s="28">
        <v>323.3</v>
      </c>
      <c r="C48" s="28">
        <v>594.1</v>
      </c>
      <c r="D48" s="28"/>
      <c r="E48" s="28">
        <v>917.40000000000009</v>
      </c>
    </row>
    <row r="49" spans="1:5">
      <c r="A49" s="27" t="s">
        <v>136</v>
      </c>
      <c r="B49" s="22"/>
      <c r="C49" s="22"/>
      <c r="D49" s="22"/>
      <c r="E49" s="22"/>
    </row>
    <row r="50" spans="1:5">
      <c r="A50" s="9" t="s">
        <v>167</v>
      </c>
      <c r="B50" s="21">
        <v>1733.7</v>
      </c>
      <c r="C50" s="21">
        <v>5584.5</v>
      </c>
      <c r="D50" s="21"/>
      <c r="E50" s="21">
        <v>7318.2</v>
      </c>
    </row>
    <row r="51" spans="1:5">
      <c r="A51" s="9" t="s">
        <v>168</v>
      </c>
      <c r="B51" s="21">
        <v>216.9</v>
      </c>
      <c r="C51" s="21">
        <v>3595.1</v>
      </c>
      <c r="D51" s="21"/>
      <c r="E51" s="21">
        <v>3812</v>
      </c>
    </row>
    <row r="52" spans="1:5">
      <c r="A52" s="9" t="s">
        <v>170</v>
      </c>
      <c r="B52" s="21">
        <v>819.1</v>
      </c>
      <c r="C52" s="21">
        <v>174</v>
      </c>
      <c r="D52" s="21">
        <v>1883.1</v>
      </c>
      <c r="E52" s="21">
        <v>3126.2</v>
      </c>
    </row>
    <row r="53" spans="1:5">
      <c r="A53" s="9" t="s">
        <v>171</v>
      </c>
      <c r="B53" s="21">
        <v>298</v>
      </c>
      <c r="C53" s="21">
        <v>728.3</v>
      </c>
      <c r="D53" s="21"/>
      <c r="E53" s="21">
        <v>1026.3</v>
      </c>
    </row>
    <row r="54" spans="1:5">
      <c r="A54" s="9" t="s">
        <v>172</v>
      </c>
      <c r="B54" s="21">
        <v>328.3</v>
      </c>
      <c r="C54" s="21">
        <v>2500</v>
      </c>
      <c r="D54" s="21"/>
      <c r="E54" s="21">
        <v>2828.3</v>
      </c>
    </row>
    <row r="55" spans="1:5">
      <c r="A55" s="9" t="s">
        <v>173</v>
      </c>
      <c r="B55" s="21">
        <v>591.79999999999995</v>
      </c>
      <c r="C55" s="21">
        <v>976.7</v>
      </c>
      <c r="D55" s="21"/>
      <c r="E55" s="21">
        <v>1568.5</v>
      </c>
    </row>
    <row r="56" spans="1:5">
      <c r="A56" s="9" t="s">
        <v>175</v>
      </c>
      <c r="B56" s="21">
        <v>577.20000000000005</v>
      </c>
      <c r="C56" s="21">
        <v>516.1</v>
      </c>
      <c r="D56" s="21"/>
      <c r="E56" s="21">
        <v>1093.3000000000002</v>
      </c>
    </row>
    <row r="57" spans="1:5">
      <c r="A57" s="9" t="s">
        <v>179</v>
      </c>
      <c r="B57" s="21">
        <v>105.3</v>
      </c>
      <c r="C57" s="21">
        <v>852.4</v>
      </c>
      <c r="D57" s="21"/>
      <c r="E57" s="21">
        <v>957.69999999999993</v>
      </c>
    </row>
    <row r="58" spans="1:5">
      <c r="A58" s="27" t="s">
        <v>138</v>
      </c>
      <c r="B58" s="28">
        <v>4670.3</v>
      </c>
      <c r="C58" s="28">
        <v>14927.1</v>
      </c>
      <c r="D58" s="28">
        <v>1883.1</v>
      </c>
      <c r="E58" s="28">
        <v>21730.5</v>
      </c>
    </row>
    <row r="59" spans="1:5">
      <c r="A59" s="27" t="s">
        <v>151</v>
      </c>
      <c r="B59" s="22"/>
      <c r="C59" s="22"/>
      <c r="D59" s="22"/>
      <c r="E59" s="22"/>
    </row>
    <row r="60" spans="1:5">
      <c r="A60" s="9" t="s">
        <v>180</v>
      </c>
      <c r="B60" s="21">
        <v>73.400000000000006</v>
      </c>
      <c r="C60" s="21">
        <v>1372.6</v>
      </c>
      <c r="D60" s="21"/>
      <c r="E60" s="21">
        <v>1446</v>
      </c>
    </row>
    <row r="61" spans="1:5">
      <c r="A61" s="27" t="s">
        <v>153</v>
      </c>
      <c r="B61" s="28">
        <v>73.400000000000006</v>
      </c>
      <c r="C61" s="28">
        <v>1372.6</v>
      </c>
      <c r="D61" s="28"/>
      <c r="E61" s="28">
        <v>1446</v>
      </c>
    </row>
    <row r="62" spans="1:5">
      <c r="A62" s="27" t="s">
        <v>139</v>
      </c>
      <c r="B62" s="22"/>
      <c r="C62" s="22"/>
      <c r="D62" s="22"/>
      <c r="E62" s="22"/>
    </row>
    <row r="63" spans="1:5">
      <c r="A63" s="9" t="s">
        <v>182</v>
      </c>
      <c r="B63" s="21">
        <v>580</v>
      </c>
      <c r="C63" s="21">
        <v>0</v>
      </c>
      <c r="D63" s="21">
        <v>5436.1</v>
      </c>
      <c r="E63" s="21">
        <v>6016.1</v>
      </c>
    </row>
    <row r="64" spans="1:5">
      <c r="A64" s="27" t="s">
        <v>142</v>
      </c>
      <c r="B64" s="22">
        <v>580</v>
      </c>
      <c r="C64" s="22">
        <v>0</v>
      </c>
      <c r="D64" s="22">
        <v>5436.1</v>
      </c>
      <c r="E64" s="22">
        <v>6016.1</v>
      </c>
    </row>
    <row r="65" spans="1:5">
      <c r="A65" s="24" t="s">
        <v>183</v>
      </c>
      <c r="B65" s="22">
        <v>7476.8</v>
      </c>
      <c r="C65" s="22">
        <v>23618.799999999999</v>
      </c>
      <c r="D65" s="22">
        <v>8682.4000000000015</v>
      </c>
      <c r="E65" s="22">
        <v>40027.999999999993</v>
      </c>
    </row>
    <row r="66" spans="1:5">
      <c r="A66" s="11"/>
      <c r="B66" s="22"/>
      <c r="C66" s="22"/>
      <c r="D66" s="22"/>
      <c r="E66" s="22"/>
    </row>
    <row r="67" spans="1:5" ht="15" thickBot="1">
      <c r="A67" s="24" t="s">
        <v>919</v>
      </c>
      <c r="B67" s="21"/>
      <c r="C67" s="21"/>
      <c r="D67" s="21"/>
      <c r="E67" s="21"/>
    </row>
    <row r="68" spans="1:5" ht="15" thickTop="1">
      <c r="A68" s="26" t="s">
        <v>145</v>
      </c>
      <c r="B68" s="21"/>
      <c r="C68" s="21"/>
      <c r="D68" s="21"/>
      <c r="E68" s="21"/>
    </row>
    <row r="69" spans="1:5" ht="15" thickTop="1">
      <c r="A69" s="9" t="s">
        <v>104</v>
      </c>
      <c r="B69" s="21"/>
      <c r="C69" s="21">
        <v>953.5</v>
      </c>
      <c r="D69" s="21">
        <v>500.3</v>
      </c>
      <c r="E69" s="21">
        <v>1453.8</v>
      </c>
    </row>
    <row r="70" spans="1:5">
      <c r="A70" s="9" t="s">
        <v>91</v>
      </c>
      <c r="B70" s="21"/>
      <c r="C70" s="21">
        <v>140.19999999999999</v>
      </c>
      <c r="D70" s="21">
        <v>1819.2</v>
      </c>
      <c r="E70" s="21">
        <v>1959.4</v>
      </c>
    </row>
    <row r="71" spans="1:5">
      <c r="A71" s="9" t="s">
        <v>98</v>
      </c>
      <c r="B71" s="21"/>
      <c r="C71" s="21">
        <v>156.19999999999999</v>
      </c>
      <c r="D71" s="21">
        <v>1039.4000000000001</v>
      </c>
      <c r="E71" s="21">
        <v>1195.6000000000001</v>
      </c>
    </row>
    <row r="72" spans="1:5">
      <c r="A72" s="9" t="s">
        <v>121</v>
      </c>
      <c r="B72" s="21"/>
      <c r="C72" s="21">
        <v>130.9</v>
      </c>
      <c r="D72" s="21">
        <v>1420.2</v>
      </c>
      <c r="E72" s="21">
        <v>1551.1000000000001</v>
      </c>
    </row>
    <row r="73" spans="1:5">
      <c r="A73" s="9" t="s">
        <v>101</v>
      </c>
      <c r="B73" s="21"/>
      <c r="C73" s="21">
        <v>1479.1</v>
      </c>
      <c r="D73" s="21">
        <v>4148.8</v>
      </c>
      <c r="E73" s="21">
        <v>5636.2999999999993</v>
      </c>
    </row>
    <row r="74" spans="1:5">
      <c r="A74" s="9" t="s">
        <v>105</v>
      </c>
      <c r="B74" s="21"/>
      <c r="C74" s="21">
        <v>1261.5999999999999</v>
      </c>
      <c r="D74" s="21">
        <v>290.60000000000002</v>
      </c>
      <c r="E74" s="21">
        <v>1552.1999999999998</v>
      </c>
    </row>
    <row r="75" spans="1:5">
      <c r="A75" s="10" t="s">
        <v>149</v>
      </c>
      <c r="B75" s="22"/>
      <c r="C75" s="22">
        <v>4121.5</v>
      </c>
      <c r="D75" s="22">
        <v>9218.5000000000018</v>
      </c>
      <c r="E75" s="22">
        <v>13348.400000000001</v>
      </c>
    </row>
    <row r="76" spans="1:5">
      <c r="A76" s="27" t="s">
        <v>136</v>
      </c>
      <c r="B76" s="22"/>
      <c r="C76" s="22"/>
      <c r="D76" s="22"/>
      <c r="E76" s="22"/>
    </row>
    <row r="77" spans="1:5">
      <c r="A77" s="9" t="s">
        <v>103</v>
      </c>
      <c r="B77" s="21"/>
      <c r="C77" s="21">
        <v>87.2</v>
      </c>
      <c r="D77" s="21">
        <v>667.4</v>
      </c>
      <c r="E77" s="21">
        <v>754.6</v>
      </c>
    </row>
    <row r="78" spans="1:5">
      <c r="A78" s="9" t="s">
        <v>115</v>
      </c>
      <c r="B78" s="21"/>
      <c r="C78" s="21">
        <v>154.9</v>
      </c>
      <c r="D78" s="21">
        <v>714.8</v>
      </c>
      <c r="E78" s="21">
        <v>869.69999999999993</v>
      </c>
    </row>
    <row r="79" spans="1:5">
      <c r="A79" s="9" t="s">
        <v>116</v>
      </c>
      <c r="B79" s="21"/>
      <c r="C79" s="21">
        <v>1388.4</v>
      </c>
      <c r="D79" s="21">
        <v>2050.6999999999998</v>
      </c>
      <c r="E79" s="21">
        <v>3439.1</v>
      </c>
    </row>
    <row r="80" spans="1:5">
      <c r="A80" s="9" t="s">
        <v>117</v>
      </c>
      <c r="B80" s="21"/>
      <c r="C80" s="21">
        <v>127.4</v>
      </c>
      <c r="D80" s="21">
        <v>1358.1</v>
      </c>
      <c r="E80" s="21">
        <v>1485.5</v>
      </c>
    </row>
    <row r="81" spans="1:5">
      <c r="A81" s="9" t="s">
        <v>118</v>
      </c>
      <c r="B81" s="21"/>
      <c r="C81" s="21">
        <v>864.6</v>
      </c>
      <c r="D81" s="21">
        <v>2711.3</v>
      </c>
      <c r="E81" s="21">
        <v>3575.9</v>
      </c>
    </row>
    <row r="82" spans="1:5">
      <c r="A82" s="9" t="s">
        <v>92</v>
      </c>
      <c r="B82" s="21"/>
      <c r="C82" s="21">
        <v>276.10000000000002</v>
      </c>
      <c r="D82" s="21">
        <v>2953.4</v>
      </c>
      <c r="E82" s="21">
        <v>3229.5</v>
      </c>
    </row>
    <row r="83" spans="1:5">
      <c r="A83" s="9" t="s">
        <v>93</v>
      </c>
      <c r="B83" s="21"/>
      <c r="C83" s="21">
        <v>175.8</v>
      </c>
      <c r="D83" s="21">
        <v>2111.4</v>
      </c>
      <c r="E83" s="21">
        <v>2287.2000000000003</v>
      </c>
    </row>
    <row r="84" spans="1:5">
      <c r="A84" s="9" t="s">
        <v>119</v>
      </c>
      <c r="B84" s="21"/>
      <c r="C84" s="21">
        <v>183.9</v>
      </c>
      <c r="D84" s="21">
        <v>2779.3</v>
      </c>
      <c r="E84" s="21">
        <v>2963.2000000000003</v>
      </c>
    </row>
    <row r="85" spans="1:5">
      <c r="A85" s="9" t="s">
        <v>110</v>
      </c>
      <c r="B85" s="21"/>
      <c r="C85" s="21">
        <v>1287.3</v>
      </c>
      <c r="D85" s="21">
        <v>1245.0999999999999</v>
      </c>
      <c r="E85" s="21">
        <v>2532.3999999999996</v>
      </c>
    </row>
    <row r="86" spans="1:5">
      <c r="A86" s="9" t="s">
        <v>94</v>
      </c>
      <c r="B86" s="21"/>
      <c r="C86" s="21">
        <v>272.10000000000002</v>
      </c>
      <c r="D86" s="21">
        <v>3071.9</v>
      </c>
      <c r="E86" s="21">
        <v>3344</v>
      </c>
    </row>
    <row r="87" spans="1:5">
      <c r="A87" s="9" t="s">
        <v>359</v>
      </c>
      <c r="B87" s="21"/>
      <c r="C87" s="21">
        <v>535.79999999999995</v>
      </c>
      <c r="D87" s="21">
        <v>478</v>
      </c>
      <c r="E87" s="21">
        <v>4916.1000000000004</v>
      </c>
    </row>
    <row r="88" spans="1:5">
      <c r="A88" s="10" t="s">
        <v>138</v>
      </c>
      <c r="B88" s="22"/>
      <c r="C88" s="22">
        <v>5353.5000000000009</v>
      </c>
      <c r="D88" s="22">
        <v>20141.400000000001</v>
      </c>
      <c r="E88" s="22">
        <v>29397.199999999997</v>
      </c>
    </row>
    <row r="89" spans="1:5">
      <c r="A89" s="27" t="s">
        <v>151</v>
      </c>
      <c r="B89" s="22"/>
      <c r="C89" s="22"/>
      <c r="D89" s="22"/>
      <c r="E89" s="22"/>
    </row>
    <row r="90" spans="1:5">
      <c r="A90" s="9" t="s">
        <v>111</v>
      </c>
      <c r="B90" s="21"/>
      <c r="C90" s="21">
        <v>302.60000000000002</v>
      </c>
      <c r="D90" s="21">
        <v>214.4</v>
      </c>
      <c r="E90" s="21">
        <v>752.3</v>
      </c>
    </row>
    <row r="91" spans="1:5">
      <c r="A91" s="9" t="s">
        <v>109</v>
      </c>
      <c r="B91" s="21"/>
      <c r="C91" s="21">
        <v>1064.3</v>
      </c>
      <c r="D91" s="21">
        <v>2227.4</v>
      </c>
      <c r="E91" s="21">
        <v>3291.7</v>
      </c>
    </row>
    <row r="92" spans="1:5">
      <c r="A92" s="9" t="s">
        <v>342</v>
      </c>
      <c r="B92" s="21">
        <v>0</v>
      </c>
      <c r="C92" s="21">
        <v>0</v>
      </c>
      <c r="D92" s="21">
        <v>0</v>
      </c>
      <c r="E92" s="21">
        <v>0</v>
      </c>
    </row>
    <row r="93" spans="1:5">
      <c r="A93" s="10" t="s">
        <v>153</v>
      </c>
      <c r="B93" s="22">
        <v>0</v>
      </c>
      <c r="C93" s="22">
        <v>1366.9</v>
      </c>
      <c r="D93" s="22">
        <v>2441.8000000000002</v>
      </c>
      <c r="E93" s="22">
        <v>4044</v>
      </c>
    </row>
    <row r="94" spans="1:5">
      <c r="A94" s="24" t="s">
        <v>920</v>
      </c>
      <c r="B94" s="22">
        <v>0</v>
      </c>
      <c r="C94" s="22">
        <v>10841.9</v>
      </c>
      <c r="D94" s="22">
        <v>31801.700000000008</v>
      </c>
      <c r="E94" s="22">
        <v>46789.600000000006</v>
      </c>
    </row>
    <row r="95" spans="1:5">
      <c r="A95" s="11"/>
      <c r="B95" s="22"/>
      <c r="C95" s="22"/>
      <c r="D95" s="22"/>
      <c r="E95" s="22"/>
    </row>
    <row r="96" spans="1:5" ht="15" thickBot="1">
      <c r="A96" s="24" t="s">
        <v>184</v>
      </c>
      <c r="B96" s="304">
        <v>44633.600000000006</v>
      </c>
      <c r="C96" s="304">
        <v>47421.2</v>
      </c>
      <c r="D96" s="304">
        <v>45950.8</v>
      </c>
      <c r="E96" s="304">
        <v>142401.60000000001</v>
      </c>
    </row>
    <row r="97" ht="15" thickTop="1"/>
  </sheetData>
  <mergeCells count="4">
    <mergeCell ref="A2:H2"/>
    <mergeCell ref="A3:H3"/>
    <mergeCell ref="A4:H4"/>
    <mergeCell ref="A5:H5"/>
  </mergeCell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8575F8501891448372FEC74AEA4415" ma:contentTypeVersion="10" ma:contentTypeDescription="Create a new document." ma:contentTypeScope="" ma:versionID="41579c875fc712ddb849c695a006a588">
  <xsd:schema xmlns:xsd="http://www.w3.org/2001/XMLSchema" xmlns:xs="http://www.w3.org/2001/XMLSchema" xmlns:p="http://schemas.microsoft.com/office/2006/metadata/properties" xmlns:ns2="6CA4F88C-3851-4AFF-9A37-5D9C79C62333" xmlns:ns3="6ca4f88c-3851-4aff-9a37-5d9c79c62333" targetNamespace="http://schemas.microsoft.com/office/2006/metadata/properties" ma:root="true" ma:fieldsID="574b663820c0aaa0fc356b0fff959418" ns2:_="" ns3:_="">
    <xsd:import namespace="6CA4F88C-3851-4AFF-9A37-5D9C79C62333"/>
    <xsd:import namespace="6ca4f88c-3851-4aff-9a37-5d9c79c62333"/>
    <xsd:element name="properties">
      <xsd:complexType>
        <xsd:sequence>
          <xsd:element name="documentManagement">
            <xsd:complexType>
              <xsd:all>
                <xsd:element ref="ns2:Writer" minOccurs="0"/>
                <xsd:element ref="ns3:Discipline" minOccurs="0"/>
                <xsd:element ref="ns3:Materiality" minOccurs="0"/>
                <xsd:element ref="ns3:Category" minOccurs="0"/>
                <xsd:element ref="ns3:Par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4F88C-3851-4AFF-9A37-5D9C79C62333" elementFormDefault="qualified">
    <xsd:import namespace="http://schemas.microsoft.com/office/2006/documentManagement/types"/>
    <xsd:import namespace="http://schemas.microsoft.com/office/infopath/2007/PartnerControls"/>
    <xsd:element name="Writer" ma:index="8" nillable="true" ma:displayName="Writer" ma:internalName="Writ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4f88c-3851-4aff-9a37-5d9c79c62333" elementFormDefault="qualified">
    <xsd:import namespace="http://schemas.microsoft.com/office/2006/documentManagement/types"/>
    <xsd:import namespace="http://schemas.microsoft.com/office/infopath/2007/PartnerControls"/>
    <xsd:element name="Discipline" ma:index="9" nillable="true" ma:displayName="Discipline" ma:format="Dropdown" ma:internalName="Discipline">
      <xsd:simpleType>
        <xsd:union memberTypes="dms:Text">
          <xsd:simpleType>
            <xsd:restriction base="dms:Choice">
              <xsd:enumeration value="Civil"/>
              <xsd:enumeration value="Dams"/>
              <xsd:enumeration value="Electrical"/>
              <xsd:enumeration value="Mechanical"/>
              <xsd:enumeration value="IS"/>
              <xsd:enumeration value="Metering"/>
              <xsd:enumeration value="NWS"/>
              <xsd:enumeration value="OT"/>
              <xsd:enumeration value="PCC"/>
              <xsd:enumeration value="T&amp;D"/>
              <xsd:enumeration value="TRO"/>
              <xsd:enumeration value="-"/>
            </xsd:restriction>
          </xsd:simpleType>
        </xsd:union>
      </xsd:simpleType>
    </xsd:element>
    <xsd:element name="Materiality" ma:index="10" nillable="true" ma:displayName="Materiality" ma:format="Dropdown" ma:internalName="Materiality">
      <xsd:simpleType>
        <xsd:restriction base="dms:Choice">
          <xsd:enumeration value="Under_$50K"/>
          <xsd:enumeration value="$50K–$1M"/>
          <xsd:enumeration value="$1M–$5M"/>
          <xsd:enumeration value="Over_$5 M"/>
          <xsd:enumeration value="-"/>
        </xsd:restriction>
      </xsd:simpleType>
    </xsd:element>
    <xsd:element name="Category" ma:index="11" nillable="true" ma:displayName="Category" ma:format="Dropdown" ma:internalName="Category">
      <xsd:simpleType>
        <xsd:restriction base="dms:Choice">
          <xsd:enumeration value="Program"/>
          <xsd:enumeration value="Project"/>
        </xsd:restriction>
      </xsd:simpleType>
    </xsd:element>
    <xsd:element name="Party" ma:index="15" nillable="true" ma:displayName="Party" ma:internalName="Par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riter xmlns="6CA4F88C-3851-4AFF-9A37-5D9C79C62333" xsi:nil="true"/>
    <Materiality xmlns="6ca4f88c-3851-4aff-9a37-5d9c79c62333" xsi:nil="true"/>
    <Party xmlns="6ca4f88c-3851-4aff-9a37-5d9c79c62333" xsi:nil="true"/>
    <Discipline xmlns="6ca4f88c-3851-4aff-9a37-5d9c79c62333" xsi:nil="true"/>
    <Category xmlns="6ca4f88c-3851-4aff-9a37-5d9c79c62333" xsi:nil="true"/>
  </documentManagement>
</p:properties>
</file>

<file path=customXml/itemProps1.xml><?xml version="1.0" encoding="utf-8"?>
<ds:datastoreItem xmlns:ds="http://schemas.openxmlformats.org/officeDocument/2006/customXml" ds:itemID="{77E41D4F-45BC-4094-ACC7-38291A1407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A4F88C-3851-4AFF-9A37-5D9C79C62333"/>
    <ds:schemaRef ds:uri="6ca4f88c-3851-4aff-9a37-5d9c79c623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CEA7D9-72B3-41C6-9569-3D597A4AAB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FF9D2E-E598-4CF5-BA39-85F1BC186AD1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6ca4f88c-3851-4aff-9a37-5d9c79c62333"/>
    <ds:schemaRef ds:uri="6CA4F88C-3851-4AFF-9A37-5D9C79C6233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5 Year Master</vt:lpstr>
      <vt:lpstr>Sched A - 2024 M.A Under 750k</vt:lpstr>
      <vt:lpstr>Sched A - 2024 M.A. Over 750k</vt:lpstr>
      <vt:lpstr>Sched B - Under 750k</vt:lpstr>
      <vt:lpstr>Sched B - Over 750k</vt:lpstr>
      <vt:lpstr>'5 Year Master'!Print_Area</vt:lpstr>
      <vt:lpstr>'5 Year Master'!TOTAL</vt:lpstr>
    </vt:vector>
  </TitlesOfParts>
  <Company>Newfoundland Labrador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Colleen Jones</dc:creator>
  <cp:lastModifiedBy>Colleen Jones</cp:lastModifiedBy>
  <dcterms:created xsi:type="dcterms:W3CDTF">2023-09-07T16:22:39Z</dcterms:created>
  <dcterms:modified xsi:type="dcterms:W3CDTF">2023-09-11T23:52:03Z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0x010100AD8575F8501891448372FEC74AEA4415</vt:lpwstr>
  </property>
</Properties>
</file>